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465" yWindow="-15" windowWidth="9510" windowHeight="7260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A1'!$E$1:$E$692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L435" i="4" l="1"/>
  <c r="K435" i="4"/>
  <c r="K384" i="4" l="1"/>
  <c r="L384" i="4"/>
  <c r="M384" i="4" l="1"/>
  <c r="M358" i="4"/>
  <c r="K178" i="4"/>
  <c r="M178" i="4" s="1"/>
  <c r="L178" i="4"/>
  <c r="K179" i="4"/>
  <c r="L179" i="4"/>
  <c r="M179" i="4" s="1"/>
  <c r="K180" i="4"/>
  <c r="L180" i="4"/>
  <c r="M180" i="4"/>
  <c r="E46" i="2"/>
  <c r="F46" i="2"/>
  <c r="F24" i="2"/>
  <c r="B46" i="2"/>
  <c r="Q46" i="2"/>
  <c r="K650" i="4"/>
  <c r="M650" i="4" s="1"/>
  <c r="L650" i="4"/>
  <c r="K651" i="4"/>
  <c r="L651" i="4"/>
  <c r="M651" i="4" s="1"/>
  <c r="K652" i="4"/>
  <c r="L652" i="4"/>
  <c r="M652" i="4" s="1"/>
  <c r="P650" i="4" l="1"/>
  <c r="D46" i="2"/>
  <c r="AC660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50" i="4" l="1"/>
  <c r="P46" i="2" s="1"/>
  <c r="R46" i="2" s="1"/>
  <c r="S46" i="2" s="1"/>
  <c r="G46" i="2"/>
  <c r="K570" i="4" l="1"/>
  <c r="M570" i="4" s="1"/>
  <c r="L570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M257" i="4" s="1"/>
  <c r="L257" i="4"/>
  <c r="K258" i="4"/>
  <c r="L258" i="4"/>
  <c r="K259" i="4"/>
  <c r="M259" i="4" s="1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M309" i="4" s="1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M321" i="4" s="1"/>
  <c r="L321" i="4"/>
  <c r="K322" i="4"/>
  <c r="L322" i="4"/>
  <c r="K323" i="4"/>
  <c r="M323" i="4" s="1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M331" i="4" s="1"/>
  <c r="L331" i="4"/>
  <c r="K332" i="4"/>
  <c r="L332" i="4"/>
  <c r="K333" i="4"/>
  <c r="M333" i="4" s="1"/>
  <c r="L333" i="4"/>
  <c r="K334" i="4"/>
  <c r="L334" i="4"/>
  <c r="K335" i="4"/>
  <c r="L335" i="4"/>
  <c r="K336" i="4"/>
  <c r="M336" i="4" s="1"/>
  <c r="L336" i="4"/>
  <c r="K337" i="4"/>
  <c r="M337" i="4" s="1"/>
  <c r="L337" i="4"/>
  <c r="K338" i="4"/>
  <c r="M338" i="4" s="1"/>
  <c r="L338" i="4"/>
  <c r="K339" i="4"/>
  <c r="M339" i="4" s="1"/>
  <c r="L339" i="4"/>
  <c r="K341" i="4"/>
  <c r="M341" i="4" s="1"/>
  <c r="L341" i="4"/>
  <c r="K342" i="4"/>
  <c r="M342" i="4" s="1"/>
  <c r="L342" i="4"/>
  <c r="K346" i="4"/>
  <c r="L346" i="4"/>
  <c r="K347" i="4"/>
  <c r="L347" i="4"/>
  <c r="K348" i="4"/>
  <c r="L348" i="4"/>
  <c r="K349" i="4"/>
  <c r="L349" i="4"/>
  <c r="K350" i="4"/>
  <c r="L350" i="4"/>
  <c r="K351" i="4"/>
  <c r="M351" i="4" s="1"/>
  <c r="L351" i="4"/>
  <c r="K352" i="4"/>
  <c r="M352" i="4" s="1"/>
  <c r="L352" i="4"/>
  <c r="K353" i="4"/>
  <c r="M353" i="4" s="1"/>
  <c r="L353" i="4"/>
  <c r="K354" i="4"/>
  <c r="M354" i="4" s="1"/>
  <c r="L354" i="4"/>
  <c r="K355" i="4"/>
  <c r="M355" i="4" s="1"/>
  <c r="L355" i="4"/>
  <c r="K356" i="4"/>
  <c r="M356" i="4" s="1"/>
  <c r="L356" i="4"/>
  <c r="K357" i="4"/>
  <c r="L357" i="4"/>
  <c r="K359" i="4"/>
  <c r="L359" i="4"/>
  <c r="K361" i="4"/>
  <c r="M361" i="4" s="1"/>
  <c r="L361" i="4"/>
  <c r="K362" i="4"/>
  <c r="M362" i="4" s="1"/>
  <c r="L362" i="4"/>
  <c r="K363" i="4"/>
  <c r="M363" i="4" s="1"/>
  <c r="L363" i="4"/>
  <c r="K364" i="4"/>
  <c r="M364" i="4" s="1"/>
  <c r="L364" i="4"/>
  <c r="K365" i="4"/>
  <c r="L365" i="4"/>
  <c r="K366" i="4"/>
  <c r="L366" i="4"/>
  <c r="K367" i="4"/>
  <c r="M367" i="4" s="1"/>
  <c r="L367" i="4"/>
  <c r="K368" i="4"/>
  <c r="L368" i="4"/>
  <c r="K369" i="4"/>
  <c r="L369" i="4"/>
  <c r="K370" i="4"/>
  <c r="M370" i="4" s="1"/>
  <c r="L370" i="4"/>
  <c r="K371" i="4"/>
  <c r="M371" i="4" s="1"/>
  <c r="L371" i="4"/>
  <c r="K372" i="4"/>
  <c r="M372" i="4" s="1"/>
  <c r="L372" i="4"/>
  <c r="K373" i="4"/>
  <c r="M373" i="4" s="1"/>
  <c r="L373" i="4"/>
  <c r="K374" i="4"/>
  <c r="M374" i="4" s="1"/>
  <c r="L374" i="4"/>
  <c r="K375" i="4"/>
  <c r="M375" i="4" s="1"/>
  <c r="L375" i="4"/>
  <c r="K376" i="4"/>
  <c r="M376" i="4" s="1"/>
  <c r="L376" i="4"/>
  <c r="K377" i="4"/>
  <c r="M377" i="4" s="1"/>
  <c r="L377" i="4"/>
  <c r="K378" i="4"/>
  <c r="L378" i="4"/>
  <c r="K379" i="4"/>
  <c r="M379" i="4" s="1"/>
  <c r="L379" i="4"/>
  <c r="K380" i="4"/>
  <c r="M380" i="4" s="1"/>
  <c r="L380" i="4"/>
  <c r="K381" i="4"/>
  <c r="M381" i="4" s="1"/>
  <c r="L381" i="4"/>
  <c r="K385" i="4"/>
  <c r="M385" i="4" s="1"/>
  <c r="L385" i="4"/>
  <c r="K386" i="4"/>
  <c r="M386" i="4" s="1"/>
  <c r="L386" i="4"/>
  <c r="K387" i="4"/>
  <c r="M387" i="4" s="1"/>
  <c r="L387" i="4"/>
  <c r="K388" i="4"/>
  <c r="M388" i="4" s="1"/>
  <c r="L388" i="4"/>
  <c r="K389" i="4"/>
  <c r="L389" i="4"/>
  <c r="K390" i="4"/>
  <c r="L390" i="4"/>
  <c r="K391" i="4"/>
  <c r="M391" i="4" s="1"/>
  <c r="L391" i="4"/>
  <c r="K392" i="4"/>
  <c r="M392" i="4" s="1"/>
  <c r="L392" i="4"/>
  <c r="K393" i="4"/>
  <c r="L393" i="4"/>
  <c r="K394" i="4"/>
  <c r="L394" i="4"/>
  <c r="K395" i="4"/>
  <c r="M395" i="4" s="1"/>
  <c r="L395" i="4"/>
  <c r="K396" i="4"/>
  <c r="M396" i="4" s="1"/>
  <c r="L396" i="4"/>
  <c r="K397" i="4"/>
  <c r="M397" i="4" s="1"/>
  <c r="L397" i="4"/>
  <c r="K398" i="4"/>
  <c r="M398" i="4" s="1"/>
  <c r="L398" i="4"/>
  <c r="K399" i="4"/>
  <c r="M399" i="4" s="1"/>
  <c r="L399" i="4"/>
  <c r="K400" i="4"/>
  <c r="L400" i="4"/>
  <c r="K401" i="4"/>
  <c r="M401" i="4" s="1"/>
  <c r="L401" i="4"/>
  <c r="K402" i="4"/>
  <c r="L402" i="4"/>
  <c r="K403" i="4"/>
  <c r="L403" i="4"/>
  <c r="K404" i="4"/>
  <c r="M404" i="4" s="1"/>
  <c r="L404" i="4"/>
  <c r="K405" i="4"/>
  <c r="M405" i="4" s="1"/>
  <c r="L405" i="4"/>
  <c r="K406" i="4"/>
  <c r="L406" i="4"/>
  <c r="K407" i="4"/>
  <c r="M407" i="4" s="1"/>
  <c r="L407" i="4"/>
  <c r="K408" i="4"/>
  <c r="M408" i="4" s="1"/>
  <c r="L408" i="4"/>
  <c r="K409" i="4"/>
  <c r="M409" i="4" s="1"/>
  <c r="L409" i="4"/>
  <c r="K410" i="4"/>
  <c r="L410" i="4"/>
  <c r="K411" i="4"/>
  <c r="M411" i="4" s="1"/>
  <c r="L411" i="4"/>
  <c r="K412" i="4"/>
  <c r="M412" i="4" s="1"/>
  <c r="L412" i="4"/>
  <c r="K413" i="4"/>
  <c r="M413" i="4" s="1"/>
  <c r="L413" i="4"/>
  <c r="K414" i="4"/>
  <c r="M414" i="4" s="1"/>
  <c r="L414" i="4"/>
  <c r="K415" i="4"/>
  <c r="M415" i="4" s="1"/>
  <c r="L415" i="4"/>
  <c r="K416" i="4"/>
  <c r="M416" i="4" s="1"/>
  <c r="L416" i="4"/>
  <c r="K417" i="4"/>
  <c r="L417" i="4"/>
  <c r="K418" i="4"/>
  <c r="M418" i="4" s="1"/>
  <c r="L418" i="4"/>
  <c r="K421" i="4"/>
  <c r="M421" i="4" s="1"/>
  <c r="L421" i="4"/>
  <c r="K424" i="4"/>
  <c r="M424" i="4" s="1"/>
  <c r="L424" i="4"/>
  <c r="K425" i="4"/>
  <c r="M425" i="4" s="1"/>
  <c r="L425" i="4"/>
  <c r="K426" i="4"/>
  <c r="L426" i="4"/>
  <c r="K427" i="4"/>
  <c r="L427" i="4"/>
  <c r="K428" i="4"/>
  <c r="L428" i="4"/>
  <c r="K429" i="4"/>
  <c r="M429" i="4" s="1"/>
  <c r="L429" i="4"/>
  <c r="K430" i="4"/>
  <c r="M430" i="4" s="1"/>
  <c r="L430" i="4"/>
  <c r="K431" i="4"/>
  <c r="M431" i="4" s="1"/>
  <c r="L431" i="4"/>
  <c r="K432" i="4"/>
  <c r="M432" i="4" s="1"/>
  <c r="L432" i="4"/>
  <c r="K433" i="4"/>
  <c r="L433" i="4"/>
  <c r="K434" i="4"/>
  <c r="L434" i="4"/>
  <c r="K437" i="4"/>
  <c r="M437" i="4" s="1"/>
  <c r="L437" i="4"/>
  <c r="K444" i="4"/>
  <c r="M444" i="4" s="1"/>
  <c r="L444" i="4"/>
  <c r="K445" i="4"/>
  <c r="L445" i="4"/>
  <c r="K446" i="4"/>
  <c r="L446" i="4"/>
  <c r="K447" i="4"/>
  <c r="M447" i="4" s="1"/>
  <c r="L447" i="4"/>
  <c r="K448" i="4"/>
  <c r="L448" i="4"/>
  <c r="K449" i="4"/>
  <c r="L449" i="4"/>
  <c r="K450" i="4"/>
  <c r="M450" i="4" s="1"/>
  <c r="L450" i="4"/>
  <c r="K451" i="4"/>
  <c r="M451" i="4" s="1"/>
  <c r="L451" i="4"/>
  <c r="K452" i="4"/>
  <c r="L452" i="4"/>
  <c r="K453" i="4"/>
  <c r="M453" i="4" s="1"/>
  <c r="L453" i="4"/>
  <c r="K454" i="4"/>
  <c r="M454" i="4" s="1"/>
  <c r="L454" i="4"/>
  <c r="K455" i="4"/>
  <c r="M455" i="4" s="1"/>
  <c r="L455" i="4"/>
  <c r="K456" i="4"/>
  <c r="M456" i="4" s="1"/>
  <c r="L456" i="4"/>
  <c r="K457" i="4"/>
  <c r="M457" i="4" s="1"/>
  <c r="L457" i="4"/>
  <c r="K458" i="4"/>
  <c r="M458" i="4" s="1"/>
  <c r="L458" i="4"/>
  <c r="K459" i="4"/>
  <c r="L459" i="4"/>
  <c r="K460" i="4"/>
  <c r="M460" i="4" s="1"/>
  <c r="L460" i="4"/>
  <c r="K461" i="4"/>
  <c r="M461" i="4" s="1"/>
  <c r="L461" i="4"/>
  <c r="K462" i="4"/>
  <c r="L462" i="4"/>
  <c r="K463" i="4"/>
  <c r="L463" i="4"/>
  <c r="K464" i="4"/>
  <c r="M464" i="4" s="1"/>
  <c r="L464" i="4"/>
  <c r="K465" i="4"/>
  <c r="M465" i="4" s="1"/>
  <c r="L465" i="4"/>
  <c r="K466" i="4"/>
  <c r="M466" i="4" s="1"/>
  <c r="L466" i="4"/>
  <c r="K467" i="4"/>
  <c r="M467" i="4" s="1"/>
  <c r="L467" i="4"/>
  <c r="K468" i="4"/>
  <c r="M468" i="4" s="1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L475" i="4"/>
  <c r="K476" i="4"/>
  <c r="L476" i="4"/>
  <c r="K477" i="4"/>
  <c r="L477" i="4"/>
  <c r="K478" i="4"/>
  <c r="L478" i="4"/>
  <c r="K479" i="4"/>
  <c r="L479" i="4"/>
  <c r="K480" i="4"/>
  <c r="L480" i="4"/>
  <c r="K481" i="4"/>
  <c r="L481" i="4"/>
  <c r="K482" i="4"/>
  <c r="M482" i="4" s="1"/>
  <c r="L482" i="4"/>
  <c r="K483" i="4"/>
  <c r="L483" i="4"/>
  <c r="K484" i="4"/>
  <c r="L484" i="4"/>
  <c r="K485" i="4"/>
  <c r="L485" i="4"/>
  <c r="K486" i="4"/>
  <c r="M486" i="4" s="1"/>
  <c r="L486" i="4"/>
  <c r="K487" i="4"/>
  <c r="L487" i="4"/>
  <c r="K488" i="4"/>
  <c r="L488" i="4"/>
  <c r="K489" i="4"/>
  <c r="L489" i="4"/>
  <c r="K490" i="4"/>
  <c r="M490" i="4" s="1"/>
  <c r="L490" i="4"/>
  <c r="K491" i="4"/>
  <c r="M491" i="4" s="1"/>
  <c r="L491" i="4"/>
  <c r="K492" i="4"/>
  <c r="L492" i="4"/>
  <c r="K493" i="4"/>
  <c r="L493" i="4"/>
  <c r="K494" i="4"/>
  <c r="L494" i="4"/>
  <c r="K495" i="4"/>
  <c r="M495" i="4" s="1"/>
  <c r="L495" i="4"/>
  <c r="K496" i="4"/>
  <c r="M496" i="4" s="1"/>
  <c r="L496" i="4"/>
  <c r="K497" i="4"/>
  <c r="L497" i="4"/>
  <c r="K498" i="4"/>
  <c r="M498" i="4" s="1"/>
  <c r="L498" i="4"/>
  <c r="K499" i="4"/>
  <c r="L499" i="4"/>
  <c r="K500" i="4"/>
  <c r="L500" i="4"/>
  <c r="K501" i="4"/>
  <c r="L501" i="4"/>
  <c r="K502" i="4"/>
  <c r="L502" i="4"/>
  <c r="K503" i="4"/>
  <c r="L503" i="4"/>
  <c r="K504" i="4"/>
  <c r="L504" i="4"/>
  <c r="K505" i="4"/>
  <c r="L505" i="4"/>
  <c r="K506" i="4"/>
  <c r="M506" i="4" s="1"/>
  <c r="L506" i="4"/>
  <c r="K507" i="4"/>
  <c r="M507" i="4" s="1"/>
  <c r="L507" i="4"/>
  <c r="K508" i="4"/>
  <c r="L508" i="4"/>
  <c r="K509" i="4"/>
  <c r="M509" i="4" s="1"/>
  <c r="L509" i="4"/>
  <c r="K510" i="4"/>
  <c r="M510" i="4" s="1"/>
  <c r="L510" i="4"/>
  <c r="K511" i="4"/>
  <c r="L511" i="4"/>
  <c r="K512" i="4"/>
  <c r="L512" i="4"/>
  <c r="K513" i="4"/>
  <c r="M513" i="4" s="1"/>
  <c r="L513" i="4"/>
  <c r="K514" i="4"/>
  <c r="L514" i="4"/>
  <c r="K515" i="4"/>
  <c r="M515" i="4" s="1"/>
  <c r="L515" i="4"/>
  <c r="K516" i="4"/>
  <c r="L516" i="4"/>
  <c r="K517" i="4"/>
  <c r="L517" i="4"/>
  <c r="K518" i="4"/>
  <c r="M518" i="4" s="1"/>
  <c r="L518" i="4"/>
  <c r="K519" i="4"/>
  <c r="M519" i="4" s="1"/>
  <c r="L519" i="4"/>
  <c r="K520" i="4"/>
  <c r="L520" i="4"/>
  <c r="K521" i="4"/>
  <c r="M521" i="4" s="1"/>
  <c r="L521" i="4"/>
  <c r="K522" i="4"/>
  <c r="L522" i="4"/>
  <c r="K523" i="4"/>
  <c r="M523" i="4" s="1"/>
  <c r="L523" i="4"/>
  <c r="K524" i="4"/>
  <c r="L524" i="4"/>
  <c r="K525" i="4"/>
  <c r="M525" i="4" s="1"/>
  <c r="L525" i="4"/>
  <c r="K526" i="4"/>
  <c r="L526" i="4"/>
  <c r="K527" i="4"/>
  <c r="L527" i="4"/>
  <c r="K528" i="4"/>
  <c r="M528" i="4" s="1"/>
  <c r="L528" i="4"/>
  <c r="K529" i="4"/>
  <c r="M529" i="4" s="1"/>
  <c r="L529" i="4"/>
  <c r="K530" i="4"/>
  <c r="M530" i="4" s="1"/>
  <c r="L530" i="4"/>
  <c r="K531" i="4"/>
  <c r="L531" i="4"/>
  <c r="K532" i="4"/>
  <c r="M532" i="4" s="1"/>
  <c r="L532" i="4"/>
  <c r="K533" i="4"/>
  <c r="M533" i="4" s="1"/>
  <c r="L533" i="4"/>
  <c r="K534" i="4"/>
  <c r="M534" i="4" s="1"/>
  <c r="L534" i="4"/>
  <c r="K535" i="4"/>
  <c r="M535" i="4" s="1"/>
  <c r="L535" i="4"/>
  <c r="K536" i="4"/>
  <c r="M536" i="4" s="1"/>
  <c r="L536" i="4"/>
  <c r="K537" i="4"/>
  <c r="M537" i="4" s="1"/>
  <c r="L537" i="4"/>
  <c r="K538" i="4"/>
  <c r="L538" i="4"/>
  <c r="K539" i="4"/>
  <c r="L539" i="4"/>
  <c r="K540" i="4"/>
  <c r="L540" i="4"/>
  <c r="K541" i="4"/>
  <c r="M541" i="4" s="1"/>
  <c r="L541" i="4"/>
  <c r="K542" i="4"/>
  <c r="L542" i="4"/>
  <c r="K543" i="4"/>
  <c r="L543" i="4"/>
  <c r="K544" i="4"/>
  <c r="M544" i="4" s="1"/>
  <c r="L544" i="4"/>
  <c r="K545" i="4"/>
  <c r="M545" i="4" s="1"/>
  <c r="L545" i="4"/>
  <c r="K546" i="4"/>
  <c r="M546" i="4" s="1"/>
  <c r="L546" i="4"/>
  <c r="K547" i="4"/>
  <c r="M547" i="4" s="1"/>
  <c r="L547" i="4"/>
  <c r="K548" i="4"/>
  <c r="L548" i="4"/>
  <c r="K549" i="4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8" i="4"/>
  <c r="L558" i="4"/>
  <c r="K559" i="4"/>
  <c r="L559" i="4"/>
  <c r="K560" i="4"/>
  <c r="M560" i="4" s="1"/>
  <c r="L560" i="4"/>
  <c r="K561" i="4"/>
  <c r="M561" i="4" s="1"/>
  <c r="L561" i="4"/>
  <c r="K562" i="4"/>
  <c r="M562" i="4" s="1"/>
  <c r="L562" i="4"/>
  <c r="K563" i="4"/>
  <c r="M563" i="4" s="1"/>
  <c r="L563" i="4"/>
  <c r="K564" i="4"/>
  <c r="M564" i="4" s="1"/>
  <c r="L564" i="4"/>
  <c r="K565" i="4"/>
  <c r="M565" i="4" s="1"/>
  <c r="L565" i="4"/>
  <c r="K566" i="4"/>
  <c r="M566" i="4" s="1"/>
  <c r="L566" i="4"/>
  <c r="K567" i="4"/>
  <c r="M567" i="4" s="1"/>
  <c r="L567" i="4"/>
  <c r="K568" i="4"/>
  <c r="M568" i="4" s="1"/>
  <c r="L568" i="4"/>
  <c r="K569" i="4"/>
  <c r="M569" i="4" s="1"/>
  <c r="L569" i="4"/>
  <c r="K571" i="4"/>
  <c r="M571" i="4" s="1"/>
  <c r="L571" i="4"/>
  <c r="K572" i="4"/>
  <c r="L572" i="4"/>
  <c r="K573" i="4"/>
  <c r="M573" i="4" s="1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M580" i="4" s="1"/>
  <c r="L580" i="4"/>
  <c r="K581" i="4"/>
  <c r="M581" i="4" s="1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M590" i="4" s="1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M600" i="4" s="1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M610" i="4" s="1"/>
  <c r="L610" i="4"/>
  <c r="K611" i="4"/>
  <c r="L611" i="4"/>
  <c r="K612" i="4"/>
  <c r="M612" i="4" s="1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M620" i="4" s="1"/>
  <c r="P620" i="4" s="1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M640" i="4" s="1"/>
  <c r="L640" i="4"/>
  <c r="K641" i="4"/>
  <c r="L641" i="4"/>
  <c r="K642" i="4"/>
  <c r="L642" i="4"/>
  <c r="K643" i="4"/>
  <c r="L643" i="4"/>
  <c r="K644" i="4"/>
  <c r="L644" i="4"/>
  <c r="K645" i="4"/>
  <c r="L645" i="4"/>
  <c r="K646" i="4"/>
  <c r="L646" i="4"/>
  <c r="K647" i="4"/>
  <c r="L647" i="4"/>
  <c r="K648" i="4"/>
  <c r="L648" i="4"/>
  <c r="K649" i="4"/>
  <c r="L649" i="4"/>
  <c r="K660" i="4"/>
  <c r="M660" i="4" s="1"/>
  <c r="L660" i="4"/>
  <c r="K661" i="4"/>
  <c r="M661" i="4" s="1"/>
  <c r="L661" i="4"/>
  <c r="K662" i="4"/>
  <c r="M662" i="4" s="1"/>
  <c r="L662" i="4"/>
  <c r="K663" i="4"/>
  <c r="L663" i="4"/>
  <c r="K664" i="4"/>
  <c r="L664" i="4"/>
  <c r="K665" i="4"/>
  <c r="L665" i="4"/>
  <c r="K666" i="4"/>
  <c r="L666" i="4"/>
  <c r="K667" i="4"/>
  <c r="L667" i="4"/>
  <c r="K668" i="4"/>
  <c r="L668" i="4"/>
  <c r="K669" i="4"/>
  <c r="L669" i="4"/>
  <c r="K670" i="4"/>
  <c r="M670" i="4" s="1"/>
  <c r="L670" i="4"/>
  <c r="K671" i="4"/>
  <c r="M671" i="4" s="1"/>
  <c r="L671" i="4"/>
  <c r="K672" i="4"/>
  <c r="M672" i="4" s="1"/>
  <c r="L672" i="4"/>
  <c r="K673" i="4"/>
  <c r="M673" i="4" s="1"/>
  <c r="L673" i="4"/>
  <c r="K674" i="4"/>
  <c r="M674" i="4" s="1"/>
  <c r="L674" i="4"/>
  <c r="K675" i="4"/>
  <c r="M675" i="4" s="1"/>
  <c r="L675" i="4"/>
  <c r="K676" i="4"/>
  <c r="M676" i="4" s="1"/>
  <c r="L676" i="4"/>
  <c r="K677" i="4"/>
  <c r="M677" i="4" s="1"/>
  <c r="L677" i="4"/>
  <c r="K678" i="4"/>
  <c r="L678" i="4"/>
  <c r="K679" i="4"/>
  <c r="L679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81" i="4"/>
  <c r="M182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3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10" i="4"/>
  <c r="M311" i="4"/>
  <c r="M312" i="4"/>
  <c r="M313" i="4"/>
  <c r="M314" i="4"/>
  <c r="M315" i="4"/>
  <c r="M316" i="4"/>
  <c r="M317" i="4"/>
  <c r="M318" i="4"/>
  <c r="M319" i="4"/>
  <c r="M320" i="4"/>
  <c r="M322" i="4"/>
  <c r="M324" i="4"/>
  <c r="M325" i="4"/>
  <c r="M326" i="4"/>
  <c r="M327" i="4"/>
  <c r="M328" i="4"/>
  <c r="M329" i="4"/>
  <c r="M330" i="4"/>
  <c r="M332" i="4"/>
  <c r="M334" i="4"/>
  <c r="M335" i="4"/>
  <c r="M346" i="4"/>
  <c r="M347" i="4"/>
  <c r="M348" i="4"/>
  <c r="M349" i="4"/>
  <c r="M350" i="4"/>
  <c r="M357" i="4"/>
  <c r="M359" i="4"/>
  <c r="M365" i="4"/>
  <c r="M366" i="4"/>
  <c r="M368" i="4"/>
  <c r="M369" i="4"/>
  <c r="M378" i="4"/>
  <c r="M389" i="4"/>
  <c r="M390" i="4"/>
  <c r="M393" i="4"/>
  <c r="M394" i="4"/>
  <c r="M400" i="4"/>
  <c r="M402" i="4"/>
  <c r="M403" i="4"/>
  <c r="M406" i="4"/>
  <c r="M410" i="4"/>
  <c r="M417" i="4"/>
  <c r="M426" i="4"/>
  <c r="M427" i="4"/>
  <c r="M428" i="4"/>
  <c r="M433" i="4"/>
  <c r="M434" i="4"/>
  <c r="M445" i="4"/>
  <c r="M446" i="4"/>
  <c r="M448" i="4"/>
  <c r="M449" i="4"/>
  <c r="M452" i="4"/>
  <c r="M459" i="4"/>
  <c r="M462" i="4"/>
  <c r="M463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3" i="4"/>
  <c r="M484" i="4"/>
  <c r="M485" i="4"/>
  <c r="M487" i="4"/>
  <c r="M488" i="4"/>
  <c r="M489" i="4"/>
  <c r="M492" i="4"/>
  <c r="M493" i="4"/>
  <c r="M494" i="4"/>
  <c r="M497" i="4"/>
  <c r="M499" i="4"/>
  <c r="M500" i="4"/>
  <c r="M501" i="4"/>
  <c r="M502" i="4"/>
  <c r="M503" i="4"/>
  <c r="M504" i="4"/>
  <c r="M505" i="4"/>
  <c r="M508" i="4"/>
  <c r="M511" i="4"/>
  <c r="M512" i="4"/>
  <c r="M514" i="4"/>
  <c r="M516" i="4"/>
  <c r="M517" i="4"/>
  <c r="M520" i="4"/>
  <c r="M522" i="4"/>
  <c r="M524" i="4"/>
  <c r="M526" i="4"/>
  <c r="M527" i="4"/>
  <c r="M531" i="4"/>
  <c r="M538" i="4"/>
  <c r="M539" i="4"/>
  <c r="M540" i="4"/>
  <c r="M542" i="4"/>
  <c r="M543" i="4"/>
  <c r="M548" i="4"/>
  <c r="M549" i="4"/>
  <c r="M558" i="4"/>
  <c r="M559" i="4"/>
  <c r="M572" i="4"/>
  <c r="M574" i="4"/>
  <c r="M575" i="4"/>
  <c r="M576" i="4"/>
  <c r="M577" i="4"/>
  <c r="M578" i="4"/>
  <c r="M579" i="4"/>
  <c r="M582" i="4"/>
  <c r="M583" i="4"/>
  <c r="M584" i="4"/>
  <c r="M585" i="4"/>
  <c r="M586" i="4"/>
  <c r="M587" i="4"/>
  <c r="M588" i="4"/>
  <c r="M589" i="4"/>
  <c r="M591" i="4"/>
  <c r="M592" i="4"/>
  <c r="M593" i="4"/>
  <c r="M594" i="4"/>
  <c r="M595" i="4"/>
  <c r="M596" i="4"/>
  <c r="M597" i="4"/>
  <c r="M598" i="4"/>
  <c r="M599" i="4"/>
  <c r="M601" i="4"/>
  <c r="M602" i="4"/>
  <c r="M603" i="4"/>
  <c r="M604" i="4"/>
  <c r="M605" i="4"/>
  <c r="M606" i="4"/>
  <c r="M607" i="4"/>
  <c r="M608" i="4"/>
  <c r="M609" i="4"/>
  <c r="M611" i="4"/>
  <c r="M613" i="4"/>
  <c r="M614" i="4"/>
  <c r="M615" i="4"/>
  <c r="M616" i="4"/>
  <c r="M617" i="4"/>
  <c r="M618" i="4"/>
  <c r="M619" i="4"/>
  <c r="M621" i="4"/>
  <c r="M622" i="4"/>
  <c r="M623" i="4"/>
  <c r="M624" i="4"/>
  <c r="M625" i="4"/>
  <c r="M626" i="4"/>
  <c r="M627" i="4"/>
  <c r="M628" i="4"/>
  <c r="M629" i="4"/>
  <c r="M631" i="4"/>
  <c r="M632" i="4"/>
  <c r="M633" i="4"/>
  <c r="M634" i="4"/>
  <c r="M635" i="4"/>
  <c r="M636" i="4"/>
  <c r="M637" i="4"/>
  <c r="M638" i="4"/>
  <c r="M639" i="4"/>
  <c r="M641" i="4"/>
  <c r="M642" i="4"/>
  <c r="M643" i="4"/>
  <c r="M644" i="4"/>
  <c r="M645" i="4"/>
  <c r="M646" i="4"/>
  <c r="M647" i="4"/>
  <c r="M648" i="4"/>
  <c r="M649" i="4"/>
  <c r="M663" i="4"/>
  <c r="M664" i="4"/>
  <c r="M665" i="4"/>
  <c r="M666" i="4"/>
  <c r="M667" i="4"/>
  <c r="M668" i="4"/>
  <c r="M669" i="4"/>
  <c r="M678" i="4"/>
  <c r="M679" i="4"/>
  <c r="D20" i="2" l="1"/>
  <c r="G43" i="2"/>
  <c r="AC620" i="4"/>
  <c r="D41" i="2"/>
  <c r="D40" i="2"/>
  <c r="D39" i="2"/>
  <c r="D47" i="2"/>
  <c r="D38" i="2"/>
  <c r="D19" i="2"/>
  <c r="M144" i="4"/>
  <c r="P670" i="4"/>
  <c r="P640" i="4"/>
  <c r="AC640" i="4" s="1"/>
  <c r="P630" i="4"/>
  <c r="G48" i="2" l="1"/>
  <c r="AC670" i="4"/>
  <c r="P48" i="2" s="1"/>
  <c r="R48" i="2" s="1"/>
  <c r="S48" i="2" s="1"/>
  <c r="G44" i="2"/>
  <c r="AC630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7" i="4"/>
  <c r="N492" i="4"/>
  <c r="AB680" i="4" l="1"/>
  <c r="W680" i="4"/>
  <c r="U680" i="4"/>
  <c r="S680" i="4"/>
  <c r="R680" i="4"/>
  <c r="Q680" i="4"/>
  <c r="O680" i="4"/>
  <c r="N680" i="4"/>
  <c r="I680" i="4"/>
  <c r="H680" i="4"/>
  <c r="AA550" i="4"/>
  <c r="Z550" i="4"/>
  <c r="AA530" i="4"/>
  <c r="Z530" i="4"/>
  <c r="AA506" i="4"/>
  <c r="Z506" i="4"/>
  <c r="AA492" i="4"/>
  <c r="Z492" i="4"/>
  <c r="AA466" i="4"/>
  <c r="Z466" i="4"/>
  <c r="AA444" i="4"/>
  <c r="Z444" i="4"/>
  <c r="AA407" i="4"/>
  <c r="Z407" i="4"/>
  <c r="X385" i="4"/>
  <c r="X680" i="4" s="1"/>
  <c r="V385" i="4"/>
  <c r="V680" i="4" s="1"/>
  <c r="T385" i="4"/>
  <c r="T680" i="4" s="1"/>
  <c r="AA371" i="4"/>
  <c r="Z371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5" i="4" l="1"/>
  <c r="Z680" i="4" s="1"/>
  <c r="M10" i="4"/>
  <c r="P590" i="4"/>
  <c r="P600" i="4"/>
  <c r="P506" i="4"/>
  <c r="Y506" i="4" s="1"/>
  <c r="AC506" i="4" s="1"/>
  <c r="P580" i="4"/>
  <c r="P610" i="4"/>
  <c r="M11" i="4"/>
  <c r="P11" i="4" s="1"/>
  <c r="P571" i="4"/>
  <c r="G38" i="2" s="1"/>
  <c r="P444" i="4"/>
  <c r="AA385" i="4"/>
  <c r="AC600" i="4" l="1"/>
  <c r="G41" i="2"/>
  <c r="AC580" i="4"/>
  <c r="G39" i="2"/>
  <c r="AC610" i="4"/>
  <c r="T46" i="2" s="1"/>
  <c r="G42" i="2"/>
  <c r="AC590" i="4"/>
  <c r="G40" i="2"/>
  <c r="AC571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71" i="4"/>
  <c r="Y371" i="4" s="1"/>
  <c r="AC371" i="4" s="1"/>
  <c r="P550" i="4"/>
  <c r="Y550" i="4" s="1"/>
  <c r="AC550" i="4" s="1"/>
  <c r="P51" i="4"/>
  <c r="Y51" i="4" s="1"/>
  <c r="AC51" i="4" s="1"/>
  <c r="P407" i="4"/>
  <c r="Y407" i="4" s="1"/>
  <c r="AC407" i="4" s="1"/>
  <c r="P385" i="4"/>
  <c r="Y385" i="4" s="1"/>
  <c r="AC385" i="4" s="1"/>
  <c r="P212" i="4"/>
  <c r="Y212" i="4" s="1"/>
  <c r="AC212" i="4" s="1"/>
  <c r="P91" i="4"/>
  <c r="Y91" i="4" s="1"/>
  <c r="AC91" i="4" s="1"/>
  <c r="P348" i="4"/>
  <c r="Y348" i="4" s="1"/>
  <c r="AC348" i="4" s="1"/>
  <c r="P310" i="4"/>
  <c r="Y310" i="4" s="1"/>
  <c r="AC310" i="4" s="1"/>
  <c r="P466" i="4"/>
  <c r="Y466" i="4" s="1"/>
  <c r="AC466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30" i="4"/>
  <c r="Y530" i="4" s="1"/>
  <c r="AC530" i="4" s="1"/>
  <c r="Y444" i="4"/>
  <c r="AC444" i="4" s="1"/>
  <c r="P492" i="4"/>
  <c r="Y492" i="4" s="1"/>
  <c r="AC492" i="4" s="1"/>
  <c r="M680" i="4"/>
  <c r="AA680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G20" i="2"/>
  <c r="P40" i="2"/>
  <c r="R40" i="2" s="1"/>
  <c r="S40" i="2" s="1"/>
  <c r="T40" i="2"/>
  <c r="P39" i="2"/>
  <c r="R39" i="2" s="1"/>
  <c r="S39" i="2" s="1"/>
  <c r="T39" i="2"/>
  <c r="Y171" i="4"/>
  <c r="G19" i="2"/>
  <c r="AC191" i="4"/>
  <c r="P20" i="2" s="1"/>
  <c r="M20" i="2"/>
  <c r="P680" i="4"/>
  <c r="Y680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80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<sst xmlns="http://schemas.openxmlformats.org/spreadsheetml/2006/main" count="1240" uniqueCount="543">
  <si>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</si>
  <si>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</si>
  <si>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</si>
  <si>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</si>
  <si>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</si>
  <si>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</si>
  <si>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</si>
  <si>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</si>
  <si>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</si>
  <si>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</si>
  <si>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</si>
  <si>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</si>
  <si>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</si>
  <si>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</si>
  <si>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</si>
  <si>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</si>
  <si>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</si>
  <si>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</si>
  <si>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</si>
  <si>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</si>
  <si>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</si>
  <si>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</si>
  <si>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</si>
  <si>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</si>
  <si>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</si>
  <si>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</si>
  <si>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</si>
  <si>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</si>
  <si>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</si>
  <si>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</si>
  <si>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</si>
  <si>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</si>
  <si>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</si>
  <si>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</si>
  <si>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</si>
  <si>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</si>
  <si>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</si>
  <si>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</si>
  <si>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</si>
  <si>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</si>
  <si>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</si>
  <si>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</si>
  <si>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</si>
  <si>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</si>
  <si>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</si>
  <si>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</si>
  <si>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</si>
  <si>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</si>
  <si>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</si>
  <si>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</si>
  <si>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</si>
  <si>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</si>
  <si>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</si>
  <si>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</si>
  <si>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</si>
  <si>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</si>
  <si>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</si>
  <si>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</si>
  <si>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</si>
  <si>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</si>
  <si>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</si>
  <si>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</si>
  <si>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</si>
  <si>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</si>
  <si>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</si>
  <si>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</si>
  <si>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</si>
  <si>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</si>
  <si>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</si>
  <si>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</si>
  <si>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</si>
  <si>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</si>
  <si>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</si>
  <si>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</si>
  <si>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</si>
  <si>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</si>
  <si>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</si>
  <si>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</si>
  <si>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</si>
  <si>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</si>
  <si>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</si>
  <si>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</si>
  <si>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</si>
  <si>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</si>
  <si>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</si>
  <si>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</si>
  <si>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</si>
  <si>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</si>
  <si>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</si>
  <si>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</si>
  <si>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</si>
  <si>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</si>
  <si>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</si>
  <si>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</si>
  <si>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</si>
  <si>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</si>
  <si>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</si>
  <si>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</si>
  <si>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</si>
  <si>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</si>
  <si>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</si>
  <si>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</si>
  <si>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</si>
  <si>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</si>
  <si>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</si>
  <si>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</si>
  <si>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</si>
  <si>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</si>
  <si>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</si>
  <si>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</si>
  <si>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</si>
  <si>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</si>
  <si>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</si>
  <si>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</si>
  <si>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</si>
  <si>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</si>
  <si>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</si>
  <si>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</si>
  <si>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</si>
  <si>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</si>
  <si>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</si>
  <si>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</si>
  <si>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</si>
  <si>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</si>
  <si>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</si>
  <si>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</si>
  <si>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</si>
  <si>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</si>
  <si>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</si>
  <si>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</si>
  <si>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</si>
  <si>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</si>
  <si>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</si>
  <si>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</si>
  <si>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</si>
  <si>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</si>
  <si>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</si>
  <si>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</si>
  <si>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</si>
  <si>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</si>
  <si>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</si>
  <si>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</si>
  <si>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</si>
  <si>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</si>
  <si>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</si>
  <si>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</si>
  <si>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</si>
  <si>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</si>
  <si>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</si>
  <si>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</si>
  <si>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</si>
  <si>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</si>
  <si>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</si>
  <si>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</si>
  <si>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</si>
  <si>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</si>
  <si>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</si>
  <si>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</si>
  <si>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</si>
  <si>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</si>
  <si>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</si>
  <si>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</si>
  <si>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</si>
  <si>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</si>
  <si>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</si>
  <si>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</si>
  <si>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</si>
  <si>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</si>
  <si>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</si>
  <si>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</si>
  <si>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</si>
  <si>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</si>
  <si>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</si>
  <si>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</si>
  <si>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</si>
  <si>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</si>
  <si>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</si>
  <si>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</si>
  <si>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</si>
  <si>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</si>
  <si>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</si>
  <si>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</si>
  <si>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</si>
  <si>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</si>
  <si>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</si>
  <si>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</si>
  <si>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</si>
  <si>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</si>
  <si>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</si>
  <si>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</si>
  <si>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</si>
  <si>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</si>
  <si>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</si>
  <si>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</si>
  <si>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</si>
  <si>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</si>
  <si>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</si>
  <si>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</si>
  <si>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</si>
  <si>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</si>
  <si>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</si>
  <si>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</si>
  <si>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</si>
  <si>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</si>
  <si>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</si>
  <si>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</si>
  <si>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</si>
  <si>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</si>
  <si>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</si>
  <si>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</si>
  <si>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</si>
  <si>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</si>
  <si>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</si>
  <si>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</si>
  <si>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</si>
  <si>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</si>
  <si>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</si>
  <si>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</si>
  <si>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</si>
  <si>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</si>
  <si>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</si>
  <si>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</si>
  <si>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</si>
  <si>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</si>
  <si>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</si>
  <si>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</si>
  <si>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</si>
  <si>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</si>
  <si>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</si>
  <si>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</si>
  <si>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</si>
  <si>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</si>
  <si>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</si>
  <si>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</si>
  <si>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</si>
  <si>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</si>
  <si>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</si>
  <si>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</si>
  <si>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</si>
  <si>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</si>
  <si>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</si>
  <si>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</si>
  <si>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</si>
  <si>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</si>
  <si>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</si>
  <si>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</si>
  <si>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</si>
  <si>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</si>
  <si>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</si>
  <si>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</si>
  <si>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</si>
  <si>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</si>
  <si>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</si>
  <si>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</si>
  <si>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</si>
  <si>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</si>
  <si>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</si>
  <si>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</si>
  <si>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</si>
  <si>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</si>
  <si>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</si>
  <si>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</si>
  <si>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</si>
  <si>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</si>
  <si>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</si>
  <si>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</si>
  <si>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</si>
  <si>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</si>
  <si>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</si>
  <si>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</si>
  <si>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</si>
  <si>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</si>
  <si>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</si>
  <si>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</si>
  <si>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</si>
  <si>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</si>
  <si>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</si>
  <si>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</si>
  <si>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</si>
  <si>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</si>
  <si>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</si>
  <si>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</si>
  <si>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</si>
  <si>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</si>
  <si>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</si>
  <si>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</si>
  <si>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</si>
  <si>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</si>
  <si>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</si>
  <si>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</si>
  <si>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</si>
  <si>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</si>
  <si>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</si>
  <si>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</si>
  <si>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</si>
  <si>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</si>
  <si>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</si>
  <si>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</si>
  <si>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</si>
  <si>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</si>
  <si>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</si>
  <si>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</si>
  <si>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</si>
  <si>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</si>
  <si>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</si>
  <si>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</si>
  <si>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</si>
  <si>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</si>
  <si>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</si>
  <si>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</si>
  <si>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</si>
  <si>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</si>
  <si>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</si>
  <si>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</si>
  <si>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</si>
  <si>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</si>
  <si>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</si>
  <si>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</si>
  <si>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</si>
  <si>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</si>
  <si>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</si>
  <si>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</si>
  <si>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</si>
  <si>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</si>
  <si>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</si>
  <si>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</si>
  <si>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</si>
  <si>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</si>
  <si>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</si>
  <si>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</si>
  <si>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</si>
  <si>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</si>
  <si>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</si>
  <si>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</si>
  <si>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</si>
  <si>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</si>
  <si>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</si>
  <si>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</si>
  <si>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</si>
  <si>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</si>
  <si>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</si>
  <si>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</si>
  <si>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</si>
  <si>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</si>
  <si>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</si>
  <si>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</si>
  <si>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</si>
  <si>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</si>
  <si>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</si>
  <si>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</si>
  <si>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</si>
  <si>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</si>
  <si>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</si>
  <si>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</si>
  <si>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</si>
  <si>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</si>
  <si>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</si>
  <si>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</si>
  <si>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</si>
  <si>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</si>
  <si>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</si>
  <si>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</si>
  <si>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</si>
  <si>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</si>
  <si>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</si>
  <si>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</si>
  <si>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</si>
  <si>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</si>
  <si>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</si>
  <si>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</si>
  <si>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</si>
  <si>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</si>
  <si>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</si>
  <si>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</si>
  <si>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</si>
  <si>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</si>
  <si>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</si>
  <si>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</si>
  <si>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</si>
  <si>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</si>
  <si>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</si>
  <si>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</si>
  <si>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</si>
  <si>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</si>
  <si>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</si>
  <si>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</si>
  <si>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</si>
  <si>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</si>
  <si>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</si>
  <si>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</si>
  <si>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</si>
  <si>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</si>
  <si>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</si>
  <si>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</si>
  <si>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</si>
  <si>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</si>
  <si>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</si>
  <si>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</si>
  <si>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</si>
  <si>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</si>
  <si>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</si>
  <si>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</si>
  <si>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</si>
  <si>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</si>
  <si>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</si>
  <si>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</si>
  <si>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</si>
  <si>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</si>
  <si>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</si>
  <si>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</si>
  <si>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</si>
  <si>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</si>
  <si>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</si>
  <si>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</si>
  <si>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</si>
  <si>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</si>
  <si>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</si>
  <si>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</si>
  <si>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</si>
  <si>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</si>
  <si>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</si>
  <si>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</si>
  <si>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</si>
  <si>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</si>
  <si>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</si>
  <si>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</si>
  <si>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</si>
  <si>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</si>
  <si>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</si>
  <si>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</si>
  <si>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</si>
  <si>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</si>
  <si>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</si>
  <si>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</si>
  <si>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</si>
  <si>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</si>
  <si>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</si>
  <si>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</si>
  <si>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</si>
  <si>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</si>
  <si>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</si>
  <si>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</si>
  <si>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</si>
  <si>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</si>
  <si>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</si>
  <si>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</si>
  <si>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</si>
  <si>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</si>
  <si>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</si>
  <si>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</si>
  <si>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</si>
  <si>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</si>
  <si>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</si>
  <si>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</si>
  <si>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</si>
  <si>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</si>
  <si>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</si>
  <si>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</si>
  <si>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</si>
  <si>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</si>
  <si>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</si>
  <si>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</si>
  <si>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</si>
  <si>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</si>
  <si>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</si>
  <si>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</si>
  <si>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</si>
  <si>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</si>
  <si>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</si>
  <si>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</si>
  <si>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</si>
  <si>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</si>
  <si>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</si>
  <si>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</si>
  <si>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</si>
  <si>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</si>
  <si>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</si>
  <si>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</si>
  <si>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</si>
  <si>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</si>
  <si>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</si>
  <si>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</si>
  <si>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</si>
  <si>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</si>
  <si>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</si>
  <si>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</si>
  <si>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</si>
  <si>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</si>
  <si>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</si>
  <si>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</si>
  <si>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</si>
  <si>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</si>
  <si>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</si>
  <si>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</si>
  <si>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</si>
  <si>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</si>
  <si>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</si>
  <si>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</si>
  <si>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</si>
  <si>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</si>
  <si>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</si>
  <si>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</si>
  <si>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</si>
  <si>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</si>
  <si>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</si>
  <si>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</si>
  <si>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</si>
  <si>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</si>
  <si>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</si>
  <si>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</si>
  <si>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</si>
  <si>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</si>
  <si>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</si>
  <si>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</si>
  <si>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</si>
  <si>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</si>
  <si>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</si>
  <si>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</si>
  <si>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</si>
  <si>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</si>
  <si>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</si>
  <si>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</si>
  <si>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</si>
  <si>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</si>
  <si>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</si>
  <si>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</si>
  <si>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</si>
  <si>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</si>
  <si>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</si>
  <si>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</si>
  <si>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</si>
  <si>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</si>
  <si>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</si>
  <si>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</si>
  <si>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</si>
  <si>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</si>
  <si>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</si>
  <si>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Sửa chữa máy tính nâng cao-N1</t>
  </si>
  <si>
    <t>Bảo mật hệ thống thông tin-N2</t>
  </si>
  <si>
    <t>Sửa chữa máy tính nâng cao-N2</t>
  </si>
  <si>
    <t>18C1-CCK6</t>
  </si>
  <si>
    <t>Tin học-N1</t>
  </si>
  <si>
    <t>18C1-ĐĐT1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</si>
</sst>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1" fillId="0" borderId="18" xfId="0" applyFont="1" applyBorder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67501" y="752910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5177311" y="758946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67501" y="752910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5177311" y="755024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67501" y="752910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5177311" y="755024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9" customWidth="1"/>
    <col min="6" max="6" width="8.125" style="289" customWidth="1"/>
    <col min="7" max="7" width="7.625" style="289" customWidth="1"/>
    <col min="8" max="8" width="9.875" style="289" customWidth="1"/>
    <col min="9" max="9" width="10.875" style="289" customWidth="1"/>
    <col min="10" max="10" width="9.75" style="289" customWidth="1"/>
    <col min="11" max="11" width="10.375" style="289" customWidth="1"/>
    <col min="12" max="12" width="10.875" style="289" customWidth="1"/>
    <col min="13" max="13" width="10.25" style="289" customWidth="1"/>
    <col min="14" max="14" width="10.125" style="289" customWidth="1"/>
    <col min="15" max="15" width="10.625" style="289" customWidth="1"/>
    <col min="16" max="16" width="10.375" style="295" customWidth="1"/>
    <col min="17" max="17" width="9.875" style="289" customWidth="1"/>
    <col min="18" max="18" width="12.125" style="289" customWidth="1"/>
    <col min="19" max="20" width="9" style="306" customWidth="1"/>
    <col min="21" max="26" width="8" customWidth="1"/>
  </cols>
  <sheetData>
    <row r="1" spans="1:26" ht="16.5" customHeight="1">
      <c r="A1" s="1"/>
      <c r="B1" s="1"/>
      <c r="C1" s="1"/>
      <c r="D1" s="2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90"/>
      <c r="Q1" s="291" t="s">
        <v>0</v>
      </c>
      <c r="R1" s="264"/>
      <c r="S1" s="296"/>
      <c r="T1" s="296"/>
      <c r="U1" s="1"/>
      <c r="V1" s="1"/>
      <c r="W1" s="1"/>
      <c r="X1" s="1"/>
      <c r="Y1" s="1"/>
      <c r="Z1" s="1"/>
    </row>
    <row r="2" spans="1:26" ht="25.5" customHeight="1">
      <c r="A2" s="341" t="s">
        <v>1</v>
      </c>
      <c r="B2" s="316"/>
      <c r="C2" s="316"/>
      <c r="D2" s="316"/>
      <c r="E2" s="316"/>
      <c r="F2" s="287"/>
      <c r="G2" s="287"/>
      <c r="H2" s="287"/>
      <c r="I2" s="287"/>
      <c r="J2" s="287"/>
      <c r="K2" s="344" t="s">
        <v>2</v>
      </c>
      <c r="L2" s="343"/>
      <c r="M2" s="343"/>
      <c r="N2" s="343"/>
      <c r="O2" s="343"/>
      <c r="P2" s="343"/>
      <c r="Q2" s="343"/>
      <c r="R2" s="264"/>
      <c r="S2" s="296"/>
      <c r="T2" s="296"/>
      <c r="U2" s="1"/>
      <c r="V2" s="1"/>
      <c r="W2" s="1"/>
      <c r="X2" s="1"/>
      <c r="Y2" s="1"/>
      <c r="Z2" s="1"/>
    </row>
    <row r="3" spans="1:26" ht="32.25" customHeight="1">
      <c r="A3" s="340" t="s">
        <v>3</v>
      </c>
      <c r="B3" s="316"/>
      <c r="C3" s="316"/>
      <c r="D3" s="316"/>
      <c r="E3" s="316"/>
      <c r="F3" s="265"/>
      <c r="G3" s="287"/>
      <c r="H3" s="287"/>
      <c r="I3" s="287"/>
      <c r="J3" s="287"/>
      <c r="K3" s="342" t="s">
        <v>4</v>
      </c>
      <c r="L3" s="343"/>
      <c r="M3" s="343"/>
      <c r="N3" s="343"/>
      <c r="O3" s="343"/>
      <c r="P3" s="343"/>
      <c r="Q3" s="343"/>
      <c r="R3" s="264"/>
      <c r="S3" s="296"/>
      <c r="T3" s="296"/>
      <c r="U3" s="1"/>
      <c r="V3" s="1"/>
      <c r="W3" s="1"/>
      <c r="X3" s="1"/>
      <c r="Y3" s="1"/>
      <c r="Z3" s="1"/>
    </row>
    <row r="4" spans="1:26" ht="38.25" customHeight="1">
      <c r="A4" s="346" t="s">
        <v>520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297"/>
      <c r="T4" s="297"/>
      <c r="U4" s="6"/>
      <c r="V4" s="6"/>
      <c r="W4" s="6"/>
      <c r="X4" s="6"/>
      <c r="Y4" s="6"/>
      <c r="Z4" s="6"/>
    </row>
    <row r="5" spans="1:26" ht="29.25" customHeight="1">
      <c r="A5" s="348" t="s">
        <v>140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2"/>
      <c r="K6" s="9"/>
      <c r="L6" s="9"/>
      <c r="M6" s="9"/>
      <c r="N6" s="9"/>
      <c r="O6" s="9"/>
      <c r="P6" s="293"/>
      <c r="Q6" s="9"/>
      <c r="R6" s="34"/>
      <c r="S6" s="298"/>
      <c r="T6" s="298"/>
      <c r="U6" s="7"/>
      <c r="V6" s="7"/>
      <c r="W6" s="7"/>
      <c r="X6" s="7"/>
      <c r="Y6" s="7"/>
      <c r="Z6" s="7"/>
    </row>
    <row r="7" spans="1:26" ht="18" customHeight="1">
      <c r="A7" s="336" t="s">
        <v>5</v>
      </c>
      <c r="B7" s="333" t="s">
        <v>6</v>
      </c>
      <c r="C7" s="321"/>
      <c r="D7" s="345" t="s">
        <v>7</v>
      </c>
      <c r="E7" s="318"/>
      <c r="F7" s="318"/>
      <c r="G7" s="318"/>
      <c r="H7" s="318"/>
      <c r="I7" s="339"/>
      <c r="J7" s="325" t="s">
        <v>8</v>
      </c>
      <c r="K7" s="325" t="s">
        <v>9</v>
      </c>
      <c r="L7" s="325" t="s">
        <v>10</v>
      </c>
      <c r="M7" s="325" t="s">
        <v>11</v>
      </c>
      <c r="N7" s="325" t="s">
        <v>12</v>
      </c>
      <c r="O7" s="325" t="s">
        <v>13</v>
      </c>
      <c r="P7" s="328" t="s">
        <v>518</v>
      </c>
      <c r="Q7" s="325" t="s">
        <v>519</v>
      </c>
      <c r="R7" s="319" t="s">
        <v>14</v>
      </c>
      <c r="S7" s="320"/>
      <c r="T7" s="321"/>
      <c r="U7" s="7"/>
      <c r="V7" s="7"/>
      <c r="W7" s="7"/>
      <c r="X7" s="7"/>
      <c r="Y7" s="7"/>
      <c r="Z7" s="7"/>
    </row>
    <row r="8" spans="1:26" ht="27.75" customHeight="1">
      <c r="A8" s="337"/>
      <c r="B8" s="334"/>
      <c r="C8" s="335"/>
      <c r="D8" s="331" t="s">
        <v>15</v>
      </c>
      <c r="E8" s="331" t="s">
        <v>16</v>
      </c>
      <c r="F8" s="325" t="s">
        <v>17</v>
      </c>
      <c r="G8" s="331" t="s">
        <v>18</v>
      </c>
      <c r="H8" s="325" t="s">
        <v>19</v>
      </c>
      <c r="I8" s="325" t="s">
        <v>20</v>
      </c>
      <c r="J8" s="326"/>
      <c r="K8" s="326"/>
      <c r="L8" s="326"/>
      <c r="M8" s="326"/>
      <c r="N8" s="326"/>
      <c r="O8" s="326"/>
      <c r="P8" s="329"/>
      <c r="Q8" s="326"/>
      <c r="R8" s="322"/>
      <c r="S8" s="323"/>
      <c r="T8" s="324"/>
      <c r="U8" s="7"/>
      <c r="V8" s="7"/>
      <c r="W8" s="7"/>
      <c r="X8" s="7"/>
      <c r="Y8" s="7"/>
      <c r="Z8" s="7"/>
    </row>
    <row r="9" spans="1:26" ht="86.25" customHeight="1">
      <c r="A9" s="332"/>
      <c r="B9" s="322"/>
      <c r="C9" s="324"/>
      <c r="D9" s="332"/>
      <c r="E9" s="327"/>
      <c r="F9" s="327"/>
      <c r="G9" s="327"/>
      <c r="H9" s="327"/>
      <c r="I9" s="327"/>
      <c r="J9" s="326"/>
      <c r="K9" s="327"/>
      <c r="L9" s="327"/>
      <c r="M9" s="327"/>
      <c r="N9" s="327"/>
      <c r="O9" s="327"/>
      <c r="P9" s="330"/>
      <c r="Q9" s="327"/>
      <c r="R9" s="12" t="s">
        <v>21</v>
      </c>
      <c r="S9" s="299" t="s">
        <v>22</v>
      </c>
      <c r="T9" s="299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38" t="s">
        <v>25</v>
      </c>
      <c r="C10" s="339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2"/>
      <c r="Q10" s="14" t="s">
        <v>38</v>
      </c>
      <c r="R10" s="14" t="s">
        <v>39</v>
      </c>
      <c r="S10" s="300" t="s">
        <v>40</v>
      </c>
      <c r="T10" s="300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3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1">
        <f t="shared" ref="S11:S37" si="1">ROUND(IF(AND(N11&gt;0,O11&gt;0,M11&lt;=0,R11=0),P11-Q11,IF(AND(P11&gt;0,R11=200),P11-Q11-R11, )),1)</f>
        <v>44.5</v>
      </c>
      <c r="T11" s="302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7">
        <f>SUM('Mau A1'!N31:N50)</f>
        <v>213.8</v>
      </c>
      <c r="F12" s="267">
        <f>SUM('Mau A1'!O31:O50)</f>
        <v>0</v>
      </c>
      <c r="G12" s="267">
        <f>SUM('Mau A1'!P31:P50)</f>
        <v>949.90000000000009</v>
      </c>
      <c r="H12" s="267">
        <f>SUM('Mau A1'!Q31:Q50)</f>
        <v>0</v>
      </c>
      <c r="I12" s="267">
        <f>SUM('Mau A1'!R31:R50)</f>
        <v>0</v>
      </c>
      <c r="J12" s="267">
        <f>SUM('Mau A1'!T31:T50)</f>
        <v>450</v>
      </c>
      <c r="K12" s="267">
        <f>SUM('Mau A1'!V31:V50)</f>
        <v>112</v>
      </c>
      <c r="L12" s="267">
        <f>SUM('Mau A1'!X31:X50)</f>
        <v>56</v>
      </c>
      <c r="M12" s="267">
        <f>SUM('Mau A1'!Y31:Y50)</f>
        <v>499.9</v>
      </c>
      <c r="N12" s="267">
        <f>SUM('Mau A1'!Z31:Z50)</f>
        <v>-112</v>
      </c>
      <c r="O12" s="267">
        <f>SUM('Mau A1'!AA31:AA50)</f>
        <v>-56</v>
      </c>
      <c r="P12" s="284">
        <f>SUM('Mau A1'!AC31:AC50)</f>
        <v>331.9</v>
      </c>
      <c r="Q12" s="267">
        <f>SUM('Mau A1'!AB31:AB50)</f>
        <v>0</v>
      </c>
      <c r="R12" s="21">
        <f t="shared" si="0"/>
        <v>200</v>
      </c>
      <c r="S12" s="302">
        <f t="shared" si="1"/>
        <v>131.9</v>
      </c>
      <c r="T12" s="302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7">
        <f>SUM('Mau A1'!N51:N70)</f>
        <v>67.5</v>
      </c>
      <c r="F13" s="267">
        <f>SUM('Mau A1'!O51:O70)</f>
        <v>0</v>
      </c>
      <c r="G13" s="267">
        <f>SUM('Mau A1'!P51:P70)</f>
        <v>1060.5</v>
      </c>
      <c r="H13" s="267">
        <f>SUM('Mau A1'!Q51:Q70)</f>
        <v>0</v>
      </c>
      <c r="I13" s="267">
        <f>SUM('Mau A1'!R51:R70)</f>
        <v>0</v>
      </c>
      <c r="J13" s="267">
        <f>SUM('Mau A1'!T51:T70)</f>
        <v>450</v>
      </c>
      <c r="K13" s="267">
        <f>SUM('Mau A1'!V51:V70)</f>
        <v>112</v>
      </c>
      <c r="L13" s="267">
        <f>SUM('Mau A1'!X51:X70)</f>
        <v>56</v>
      </c>
      <c r="M13" s="267">
        <f>SUM('Mau A1'!Y51:Y70)</f>
        <v>610.5</v>
      </c>
      <c r="N13" s="267">
        <f>SUM('Mau A1'!Z51:Z70)</f>
        <v>-112</v>
      </c>
      <c r="O13" s="267">
        <f>SUM('Mau A1'!AA51:AA70)</f>
        <v>-56</v>
      </c>
      <c r="P13" s="279">
        <f>SUM('Mau A1'!AC51:AC70)</f>
        <v>442.5</v>
      </c>
      <c r="Q13" s="267">
        <f>SUM('Mau A1'!AB51:AB70)</f>
        <v>0</v>
      </c>
      <c r="R13" s="21">
        <f t="shared" si="0"/>
        <v>200</v>
      </c>
      <c r="S13" s="302">
        <f t="shared" si="1"/>
        <v>242.5</v>
      </c>
      <c r="T13" s="302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7">
        <f>SUM('Mau A1'!N71:N90)</f>
        <v>139.5</v>
      </c>
      <c r="F14" s="267">
        <f>SUM('Mau A1'!O71:O90)</f>
        <v>0</v>
      </c>
      <c r="G14" s="267">
        <f>SUM('Mau A1'!P71:P90)</f>
        <v>924</v>
      </c>
      <c r="H14" s="267">
        <f>SUM('Mau A1'!Q71:Q90)</f>
        <v>0</v>
      </c>
      <c r="I14" s="267">
        <f>SUM('Mau A1'!R71:R90)</f>
        <v>0</v>
      </c>
      <c r="J14" s="267">
        <f>SUM('Mau A1'!T71:T90)</f>
        <v>450</v>
      </c>
      <c r="K14" s="267">
        <f>SUM('Mau A1'!V71:V90)</f>
        <v>112</v>
      </c>
      <c r="L14" s="267">
        <f>SUM('Mau A1'!X71:X90)</f>
        <v>56</v>
      </c>
      <c r="M14" s="267">
        <f>SUM('Mau A1'!Y71:Y90)</f>
        <v>474</v>
      </c>
      <c r="N14" s="267">
        <f>SUM('Mau A1'!Z71:Z90)</f>
        <v>-112</v>
      </c>
      <c r="O14" s="267">
        <f>SUM('Mau A1'!AA71:AA90)</f>
        <v>-56</v>
      </c>
      <c r="P14" s="279">
        <f>SUM('Mau A1'!AC71:AC90)</f>
        <v>306</v>
      </c>
      <c r="Q14" s="267">
        <f>SUM('Mau A1'!AB71:AB90)</f>
        <v>0</v>
      </c>
      <c r="R14" s="21">
        <f t="shared" si="0"/>
        <v>200</v>
      </c>
      <c r="S14" s="302">
        <f t="shared" si="1"/>
        <v>106</v>
      </c>
      <c r="T14" s="302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7">
        <f>SUM('Mau A1'!N91:N111)</f>
        <v>67.5</v>
      </c>
      <c r="F15" s="267">
        <f>SUM('Mau A1'!O91:O111)</f>
        <v>0</v>
      </c>
      <c r="G15" s="267">
        <f>SUM('Mau A1'!P91:P111)</f>
        <v>1180.5</v>
      </c>
      <c r="H15" s="267">
        <f>SUM('Mau A1'!Q91:Q111)</f>
        <v>0</v>
      </c>
      <c r="I15" s="267">
        <f>SUM('Mau A1'!R91:R111)</f>
        <v>0</v>
      </c>
      <c r="J15" s="267">
        <f>SUM('Mau A1'!T91:T111)</f>
        <v>450</v>
      </c>
      <c r="K15" s="267">
        <f>SUM('Mau A1'!V91:V111)</f>
        <v>112</v>
      </c>
      <c r="L15" s="267">
        <f>SUM('Mau A1'!X91:X111)</f>
        <v>56</v>
      </c>
      <c r="M15" s="267">
        <f>SUM('Mau A1'!Y91:Y111)</f>
        <v>730.5</v>
      </c>
      <c r="N15" s="267">
        <f>SUM('Mau A1'!Z91:Z111)</f>
        <v>-112</v>
      </c>
      <c r="O15" s="267">
        <f>SUM('Mau A1'!AA91:AA111)</f>
        <v>-56</v>
      </c>
      <c r="P15" s="279">
        <f>SUM('Mau A1'!AC91:AC111)</f>
        <v>562.5</v>
      </c>
      <c r="Q15" s="267">
        <f>SUM('Mau A1'!AB91:AB111)</f>
        <v>0</v>
      </c>
      <c r="R15" s="21">
        <f t="shared" si="0"/>
        <v>200</v>
      </c>
      <c r="S15" s="302">
        <f t="shared" si="1"/>
        <v>362.5</v>
      </c>
      <c r="T15" s="302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7">
        <f>SUM('Mau A1'!N112:N130)</f>
        <v>67.5</v>
      </c>
      <c r="F16" s="267">
        <f>SUM('Mau A1'!O112:O130)</f>
        <v>0</v>
      </c>
      <c r="G16" s="267">
        <f>SUM('Mau A1'!P112:P130)</f>
        <v>844.5</v>
      </c>
      <c r="H16" s="267">
        <f>SUM('Mau A1'!Q112:Q130)</f>
        <v>0</v>
      </c>
      <c r="I16" s="267">
        <f>SUM('Mau A1'!R112:R130)</f>
        <v>0</v>
      </c>
      <c r="J16" s="267">
        <f>SUM('Mau A1'!T112:T130)</f>
        <v>450</v>
      </c>
      <c r="K16" s="267">
        <f>SUM('Mau A1'!V112:V130)</f>
        <v>112</v>
      </c>
      <c r="L16" s="267">
        <f>SUM('Mau A1'!X112:X130)</f>
        <v>56</v>
      </c>
      <c r="M16" s="267">
        <f>SUM('Mau A1'!Y112:Y130)</f>
        <v>394.5</v>
      </c>
      <c r="N16" s="267">
        <f>SUM('Mau A1'!Z112:Z130)</f>
        <v>-112</v>
      </c>
      <c r="O16" s="267">
        <f>SUM('Mau A1'!AA112:AA130)</f>
        <v>-56</v>
      </c>
      <c r="P16" s="279">
        <f>SUM('Mau A1'!AC112:AC130)</f>
        <v>226.5</v>
      </c>
      <c r="Q16" s="267">
        <f>SUM('Mau A1'!AB112:AB130)</f>
        <v>0</v>
      </c>
      <c r="R16" s="21">
        <f t="shared" si="0"/>
        <v>200</v>
      </c>
      <c r="S16" s="301">
        <f t="shared" si="1"/>
        <v>26.5</v>
      </c>
      <c r="T16" s="302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7">
        <f>SUM('Mau A1'!N131:N150)</f>
        <v>67.5</v>
      </c>
      <c r="F17" s="267">
        <f>SUM('Mau A1'!O131:O150)</f>
        <v>0</v>
      </c>
      <c r="G17" s="267">
        <f>SUM('Mau A1'!P131:P150)</f>
        <v>828.7</v>
      </c>
      <c r="H17" s="267">
        <f>SUM('Mau A1'!Q131:Q150)</f>
        <v>0</v>
      </c>
      <c r="I17" s="267">
        <f>SUM('Mau A1'!R131:R150)</f>
        <v>0</v>
      </c>
      <c r="J17" s="267">
        <f>SUM('Mau A1'!T131:T150)</f>
        <v>450</v>
      </c>
      <c r="K17" s="267">
        <f>SUM('Mau A1'!V131:V150)</f>
        <v>112</v>
      </c>
      <c r="L17" s="267">
        <f>SUM('Mau A1'!X131:X150)</f>
        <v>56</v>
      </c>
      <c r="M17" s="267">
        <f>SUM('Mau A1'!Y131:Y150)</f>
        <v>378.7</v>
      </c>
      <c r="N17" s="267">
        <f>SUM('Mau A1'!Z131:Z150)</f>
        <v>-112</v>
      </c>
      <c r="O17" s="267">
        <f>SUM('Mau A1'!AA131:AA150)</f>
        <v>-56</v>
      </c>
      <c r="P17" s="279">
        <f>SUM('Mau A1'!AC131:AC150)</f>
        <v>210.7</v>
      </c>
      <c r="Q17" s="267">
        <f>SUM('Mau A1'!AB131:AB150)</f>
        <v>0</v>
      </c>
      <c r="R17" s="21">
        <f t="shared" si="0"/>
        <v>200</v>
      </c>
      <c r="S17" s="302">
        <f t="shared" si="1"/>
        <v>10.7</v>
      </c>
      <c r="T17" s="302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7">
        <f>SUM('Mau A1'!N151:N170)</f>
        <v>0</v>
      </c>
      <c r="F18" s="267">
        <f>SUM('Mau A1'!O151:O170)</f>
        <v>0</v>
      </c>
      <c r="G18" s="267">
        <f>SUM('Mau A1'!P151:P170)</f>
        <v>509.1</v>
      </c>
      <c r="H18" s="267">
        <f>SUM('Mau A1'!Q151:Q170)</f>
        <v>0</v>
      </c>
      <c r="I18" s="267">
        <f>SUM('Mau A1'!R151:R170)</f>
        <v>0</v>
      </c>
      <c r="J18" s="267">
        <f>SUM('Mau A1'!T151:T170)</f>
        <v>267.2</v>
      </c>
      <c r="K18" s="267">
        <f>SUM('Mau A1'!V151:V170)</f>
        <v>112</v>
      </c>
      <c r="L18" s="267">
        <f>SUM('Mau A1'!X151:X170)</f>
        <v>56</v>
      </c>
      <c r="M18" s="267">
        <f>SUM('Mau A1'!Y151:Y170)</f>
        <v>241.9</v>
      </c>
      <c r="N18" s="267">
        <f>SUM('Mau A1'!Z151:Z170)</f>
        <v>-112</v>
      </c>
      <c r="O18" s="267">
        <f>SUM('Mau A1'!AA151:AA170)</f>
        <v>-56</v>
      </c>
      <c r="P18" s="279">
        <f>SUM('Mau A1'!AC151:AC170)</f>
        <v>73.900000000000006</v>
      </c>
      <c r="Q18" s="267">
        <f>SUM('Mau A1'!AB151:AB170)</f>
        <v>0</v>
      </c>
      <c r="R18" s="21">
        <f t="shared" si="0"/>
        <v>73.900000000000006</v>
      </c>
      <c r="S18" s="302">
        <f t="shared" si="1"/>
        <v>0</v>
      </c>
      <c r="T18" s="302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5" t="str">
        <f>IF('Mau A1'!B171="","",'Mau A1'!B171)</f>
        <v>Huỳnh Quốc</v>
      </c>
      <c r="C19" s="276" t="str">
        <f>IF('Mau A1'!C171="","",'Mau A1'!C171)</f>
        <v>Dũng</v>
      </c>
      <c r="D19" s="277">
        <f>SUM('Mau A1'!M171:M190)</f>
        <v>661.6</v>
      </c>
      <c r="E19" s="278">
        <f>SUM('Mau A1'!N171)</f>
        <v>67.5</v>
      </c>
      <c r="F19" s="278">
        <f>SUM('Mau A1'!O171)</f>
        <v>0</v>
      </c>
      <c r="G19" s="278">
        <f>SUM('Mau A1'!P171)</f>
        <v>729.1</v>
      </c>
      <c r="H19" s="278">
        <f>SUM('Mau A1'!Q171)</f>
        <v>0</v>
      </c>
      <c r="I19" s="278">
        <f>SUM('Mau A1'!R171)</f>
        <v>44</v>
      </c>
      <c r="J19" s="278">
        <f>SUM('Mau A1'!T171)</f>
        <v>450</v>
      </c>
      <c r="K19" s="278">
        <f>SUM('Mau A1'!V171)</f>
        <v>112</v>
      </c>
      <c r="L19" s="278">
        <f>SUM('Mau A1'!X171)</f>
        <v>56</v>
      </c>
      <c r="M19" s="278">
        <f>SUM('Mau A1'!Y171)</f>
        <v>279.10000000000002</v>
      </c>
      <c r="N19" s="278">
        <f>SUM('Mau A1'!$Z$171)</f>
        <v>-112</v>
      </c>
      <c r="O19" s="278">
        <f>SUM('Mau A1'!AA171)</f>
        <v>-12</v>
      </c>
      <c r="P19" s="279">
        <f>SUM('Mau A1'!AC171)</f>
        <v>155.10000000000002</v>
      </c>
      <c r="Q19" s="278">
        <f>SUM('Mau A1'!AB171)</f>
        <v>0</v>
      </c>
      <c r="R19" s="280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2">
        <f t="shared" ref="S19:S20" si="4">ROUND(IF(AND(N19&gt;0,O19&gt;0,M19&lt;=0,R19=0),P19-Q19,IF(AND(P19&gt;0,R19=200),P19-Q19-R19, )),1)</f>
        <v>0</v>
      </c>
      <c r="T19" s="302">
        <f t="shared" ref="T19:T20" si="5">ROUND(IF(SUM(M19:O19)-Q19&lt;0,SUM(M19:O19)-Q19, ),1)</f>
        <v>0</v>
      </c>
      <c r="U19" s="281"/>
      <c r="V19" s="281"/>
      <c r="W19" s="281"/>
      <c r="X19" s="281"/>
      <c r="Y19" s="281"/>
      <c r="Z19" s="281"/>
    </row>
    <row r="20" spans="1:26" s="133" customFormat="1" ht="18" customHeight="1">
      <c r="A20" s="274">
        <v>10</v>
      </c>
      <c r="B20" s="275" t="str">
        <f>IF('Mau A1'!B191="","",'Mau A1'!B191)</f>
        <v>Hồ Ngọc</v>
      </c>
      <c r="C20" s="276" t="str">
        <f>IF('Mau A1'!C191="","",'Mau A1'!C191)</f>
        <v>Chi</v>
      </c>
      <c r="D20" s="277">
        <f>SUM('Mau A1'!M191:M211)</f>
        <v>889.59999999999991</v>
      </c>
      <c r="E20" s="278">
        <f>SUM('Mau A1'!N191)</f>
        <v>67.5</v>
      </c>
      <c r="F20" s="278">
        <f>SUM('Mau A1'!O191)</f>
        <v>0</v>
      </c>
      <c r="G20" s="267">
        <f>SUM('Mau A1'!P191:P211)</f>
        <v>957.09999999999991</v>
      </c>
      <c r="H20" s="278">
        <f>SUM('Mau A1'!Q191)</f>
        <v>0</v>
      </c>
      <c r="I20" s="278">
        <f>SUM('Mau A1'!R191)</f>
        <v>44</v>
      </c>
      <c r="J20" s="278">
        <f>SUM('Mau A1'!T191)</f>
        <v>450</v>
      </c>
      <c r="K20" s="278">
        <f>SUM('Mau A1'!V191)</f>
        <v>112</v>
      </c>
      <c r="L20" s="278">
        <f>SUM('Mau A1'!X153:X172)</f>
        <v>56</v>
      </c>
      <c r="M20" s="278">
        <f>SUM('Mau A1'!Y191)</f>
        <v>507.1</v>
      </c>
      <c r="N20" s="278">
        <f>SUM('Mau A1'!$Z$191)</f>
        <v>-112</v>
      </c>
      <c r="O20" s="278">
        <f>SUM('Mau A1'!AA191)</f>
        <v>-12</v>
      </c>
      <c r="P20" s="279">
        <f>SUM('Mau A1'!AC191)</f>
        <v>383.1</v>
      </c>
      <c r="Q20" s="278">
        <f>SUM('Mau A1'!AB191)</f>
        <v>0</v>
      </c>
      <c r="R20" s="280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2">
        <f t="shared" si="4"/>
        <v>183.1</v>
      </c>
      <c r="T20" s="302">
        <f t="shared" si="5"/>
        <v>0</v>
      </c>
      <c r="U20" s="281"/>
      <c r="V20" s="281"/>
      <c r="W20" s="281"/>
      <c r="X20" s="281"/>
      <c r="Y20" s="281"/>
      <c r="Z20" s="281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7">
        <f>SUM('Mau A1'!N212:N230)</f>
        <v>67.5</v>
      </c>
      <c r="F21" s="267">
        <f>SUM('Mau A1'!O212:O230)</f>
        <v>0</v>
      </c>
      <c r="G21" s="267">
        <f>SUM('Mau A1'!P212:P230)</f>
        <v>807.8</v>
      </c>
      <c r="H21" s="267">
        <f>SUM('Mau A1'!Q212:Q230)</f>
        <v>0</v>
      </c>
      <c r="I21" s="267">
        <f>SUM('Mau A1'!R212:R230)</f>
        <v>44</v>
      </c>
      <c r="J21" s="267">
        <f>SUM('Mau A1'!T212:T230)</f>
        <v>450</v>
      </c>
      <c r="K21" s="267">
        <f>SUM('Mau A1'!V212:V230)</f>
        <v>112</v>
      </c>
      <c r="L21" s="267">
        <f>SUM('Mau A1'!X212:X230)</f>
        <v>56</v>
      </c>
      <c r="M21" s="267">
        <f>SUM('Mau A1'!Y212:Y230)</f>
        <v>357.8</v>
      </c>
      <c r="N21" s="267">
        <f>SUM('Mau A1'!Z212:Z230)</f>
        <v>-112</v>
      </c>
      <c r="O21" s="267">
        <f>SUM('Mau A1'!AA212:AA230)</f>
        <v>-12</v>
      </c>
      <c r="P21" s="279">
        <f>SUM('Mau A1'!AC212:AC230)</f>
        <v>233.8</v>
      </c>
      <c r="Q21" s="267">
        <f>SUM('Mau A1'!AB212:AB230)</f>
        <v>0</v>
      </c>
      <c r="R21" s="21">
        <f t="shared" si="0"/>
        <v>200</v>
      </c>
      <c r="S21" s="302">
        <f t="shared" si="1"/>
        <v>33.799999999999997</v>
      </c>
      <c r="T21" s="302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7">
        <f>SUM('Mau A1'!N231:N247)</f>
        <v>67.5</v>
      </c>
      <c r="F22" s="267">
        <f>SUM('Mau A1'!O231:O247)</f>
        <v>0</v>
      </c>
      <c r="G22" s="267">
        <f>SUM('Mau A1'!P231:P247)</f>
        <v>974.40000000000009</v>
      </c>
      <c r="H22" s="267">
        <f>SUM('Mau A1'!Q231:Q247)</f>
        <v>0</v>
      </c>
      <c r="I22" s="267">
        <f>SUM('Mau A1'!R231:R247)</f>
        <v>55</v>
      </c>
      <c r="J22" s="267">
        <f>SUM('Mau A1'!T231:T247)</f>
        <v>0</v>
      </c>
      <c r="K22" s="267">
        <f>SUM('Mau A1'!V231:V247)</f>
        <v>112</v>
      </c>
      <c r="L22" s="267">
        <f>SUM('Mau A1'!X231:X247)</f>
        <v>56</v>
      </c>
      <c r="M22" s="267">
        <f>SUM('Mau A1'!Y231:Y247)</f>
        <v>524.4</v>
      </c>
      <c r="N22" s="267">
        <f>SUM('Mau A1'!Z231:Z247)</f>
        <v>-112</v>
      </c>
      <c r="O22" s="267">
        <f>SUM('Mau A1'!AA231:AA247)</f>
        <v>-1</v>
      </c>
      <c r="P22" s="279">
        <f>SUM('Mau A1'!AC231:AC247)</f>
        <v>411.4</v>
      </c>
      <c r="Q22" s="267">
        <f>SUM('Mau A1'!AB231:AB247)</f>
        <v>0</v>
      </c>
      <c r="R22" s="21">
        <f t="shared" si="0"/>
        <v>200</v>
      </c>
      <c r="S22" s="302">
        <f t="shared" si="1"/>
        <v>211.4</v>
      </c>
      <c r="T22" s="302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7">
        <f>SUM('Mau A1'!N251:N268)</f>
        <v>67.5</v>
      </c>
      <c r="F23" s="267">
        <f>SUM('Mau A1'!O251:O268)</f>
        <v>0</v>
      </c>
      <c r="G23" s="267">
        <f>SUM('Mau A1'!P251:P268)</f>
        <v>838.8</v>
      </c>
      <c r="H23" s="267">
        <f>SUM('Mau A1'!Q251:Q268)</f>
        <v>0</v>
      </c>
      <c r="I23" s="267">
        <f>SUM('Mau A1'!R251:R268)</f>
        <v>56</v>
      </c>
      <c r="J23" s="267">
        <f>SUM('Mau A1'!T251:T268)</f>
        <v>0</v>
      </c>
      <c r="K23" s="267">
        <f>SUM('Mau A1'!V251:V268)</f>
        <v>112</v>
      </c>
      <c r="L23" s="267">
        <f>SUM('Mau A1'!X251:X268)</f>
        <v>56</v>
      </c>
      <c r="M23" s="267">
        <f>SUM('Mau A1'!Y251:Y268)</f>
        <v>388.8</v>
      </c>
      <c r="N23" s="267">
        <f>SUM('Mau A1'!Z251:Z268)</f>
        <v>-112</v>
      </c>
      <c r="O23" s="267">
        <f>SUM('Mau A1'!AA251:AA268)</f>
        <v>0</v>
      </c>
      <c r="P23" s="279">
        <f>SUM('Mau A1'!AC251:AC268)</f>
        <v>276.8</v>
      </c>
      <c r="Q23" s="267">
        <f>SUM('Mau A1'!AB251:AB268)</f>
        <v>0</v>
      </c>
      <c r="R23" s="21">
        <f t="shared" si="0"/>
        <v>200</v>
      </c>
      <c r="S23" s="302">
        <f t="shared" si="1"/>
        <v>76.8</v>
      </c>
      <c r="T23" s="302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7">
        <f>SUM('Mau A1'!K271:L287)</f>
        <v>25.999999999999996</v>
      </c>
      <c r="F24" s="267">
        <f>SUM('Mau A1'!O252:O269)</f>
        <v>0</v>
      </c>
      <c r="G24" s="267">
        <f>SUM('Mau A1'!M271:N287)</f>
        <v>867.19999999999993</v>
      </c>
      <c r="H24" s="267">
        <f>SUM('Mau A1'!N271:O287)</f>
        <v>67.5</v>
      </c>
      <c r="I24" s="267">
        <f>SUM('Mau A1'!O271:P287)</f>
        <v>867.19999999999993</v>
      </c>
      <c r="J24" s="267">
        <f>SUM('Mau A1'!Q271:Q287)</f>
        <v>0</v>
      </c>
      <c r="K24" s="267">
        <f>SUM('Mau A1'!S271:S287)</f>
        <v>0</v>
      </c>
      <c r="L24" s="267">
        <f>SUM('Mau A1'!U271:U287)</f>
        <v>0</v>
      </c>
      <c r="M24" s="267">
        <f>SUM('Mau A1'!V271:V287)</f>
        <v>112</v>
      </c>
      <c r="N24" s="267">
        <f>SUM('Mau A1'!Z271:Z287)</f>
        <v>-112</v>
      </c>
      <c r="O24" s="267">
        <f>SUM('Mau A1'!AA271:AA287)</f>
        <v>-6</v>
      </c>
      <c r="P24" s="279">
        <f>SUM('Mau A1'!AC271:AC287)</f>
        <v>299.2</v>
      </c>
      <c r="Q24" s="267">
        <f>SUM('Mau A1'!AB271:AB287)</f>
        <v>0</v>
      </c>
      <c r="R24" s="21">
        <f t="shared" si="0"/>
        <v>200</v>
      </c>
      <c r="S24" s="302">
        <f t="shared" si="1"/>
        <v>99.2</v>
      </c>
      <c r="T24" s="302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7">
        <f>SUM('Mau A1'!N291:N309)</f>
        <v>112.5</v>
      </c>
      <c r="F25" s="267">
        <f>SUM('Mau A1'!O291:O309)</f>
        <v>0</v>
      </c>
      <c r="G25" s="267">
        <f>SUM('Mau A1'!P291:P309)</f>
        <v>1047.5999999999999</v>
      </c>
      <c r="H25" s="267">
        <f>SUM('Mau A1'!Q291:Q309)</f>
        <v>0</v>
      </c>
      <c r="I25" s="267">
        <f>SUM('Mau A1'!R291:R309)</f>
        <v>50</v>
      </c>
      <c r="J25" s="267">
        <f>SUM('Mau A1'!T291:T309)</f>
        <v>450</v>
      </c>
      <c r="K25" s="267">
        <f>SUM('Mau A1'!V291:V309)</f>
        <v>112</v>
      </c>
      <c r="L25" s="267">
        <f>SUM('Mau A1'!X291:X309)</f>
        <v>56</v>
      </c>
      <c r="M25" s="267">
        <f>SUM('Mau A1'!Y291:Y309)</f>
        <v>597.6</v>
      </c>
      <c r="N25" s="267">
        <f>SUM('Mau A1'!Z291:Z309)</f>
        <v>-112</v>
      </c>
      <c r="O25" s="267">
        <f>SUM('Mau A1'!AA291:AA309)</f>
        <v>-6</v>
      </c>
      <c r="P25" s="279">
        <f>SUM('Mau A1'!AC291:AC309)</f>
        <v>479.6</v>
      </c>
      <c r="Q25" s="267">
        <f>SUM('Mau A1'!AB291:AB309)</f>
        <v>0</v>
      </c>
      <c r="R25" s="21">
        <f t="shared" si="0"/>
        <v>200</v>
      </c>
      <c r="S25" s="302">
        <f t="shared" si="1"/>
        <v>279.60000000000002</v>
      </c>
      <c r="T25" s="302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7">
        <f>SUM('Mau A1'!N310:N327)</f>
        <v>67.5</v>
      </c>
      <c r="F26" s="267">
        <f>SUM('Mau A1'!O310:O327)</f>
        <v>0</v>
      </c>
      <c r="G26" s="267">
        <f>SUM('Mau A1'!P310:P327)</f>
        <v>861.2</v>
      </c>
      <c r="H26" s="267">
        <f>SUM('Mau A1'!Q310:Q327)</f>
        <v>0</v>
      </c>
      <c r="I26" s="267">
        <f>SUM('Mau A1'!R310:R327)</f>
        <v>55</v>
      </c>
      <c r="J26" s="267">
        <f>SUM('Mau A1'!T310:T327)</f>
        <v>450</v>
      </c>
      <c r="K26" s="267">
        <f>SUM('Mau A1'!V310:V327)</f>
        <v>112</v>
      </c>
      <c r="L26" s="267">
        <f>SUM('Mau A1'!X310:X327)</f>
        <v>56</v>
      </c>
      <c r="M26" s="267">
        <f>SUM('Mau A1'!Y310:Y327)</f>
        <v>411.2</v>
      </c>
      <c r="N26" s="267">
        <f>SUM('Mau A1'!Z310:Z327)</f>
        <v>-112</v>
      </c>
      <c r="O26" s="267">
        <f>SUM('Mau A1'!AA310:AA327)</f>
        <v>-1</v>
      </c>
      <c r="P26" s="279">
        <f>SUM('Mau A1'!AC310:AC327)</f>
        <v>298.2</v>
      </c>
      <c r="Q26" s="267">
        <f>SUM('Mau A1'!AB310:AB327)</f>
        <v>0</v>
      </c>
      <c r="R26" s="21">
        <f t="shared" si="0"/>
        <v>200</v>
      </c>
      <c r="S26" s="302">
        <f t="shared" si="1"/>
        <v>98.2</v>
      </c>
      <c r="T26" s="302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A1'!M328:M347)</f>
        <v>967</v>
      </c>
      <c r="E27" s="267">
        <f>SUM('Mau A1'!N328:N347)</f>
        <v>67.5</v>
      </c>
      <c r="F27" s="267">
        <f>SUM('Mau A1'!O328:O347)</f>
        <v>0</v>
      </c>
      <c r="G27" s="267">
        <f>SUM('Mau A1'!P328:P347)</f>
        <v>1034.5</v>
      </c>
      <c r="H27" s="267">
        <f>SUM('Mau A1'!Q328:Q347)</f>
        <v>0</v>
      </c>
      <c r="I27" s="267">
        <f>SUM('Mau A1'!R328:R347)</f>
        <v>52</v>
      </c>
      <c r="J27" s="267">
        <f>SUM('Mau A1'!T328:T347)</f>
        <v>450</v>
      </c>
      <c r="K27" s="267">
        <f>SUM('Mau A1'!V328:V347)</f>
        <v>112</v>
      </c>
      <c r="L27" s="267">
        <f>SUM('Mau A1'!X328:X347)</f>
        <v>56</v>
      </c>
      <c r="M27" s="267">
        <f>SUM('Mau A1'!Y328:Y347)</f>
        <v>584.5</v>
      </c>
      <c r="N27" s="267">
        <f>SUM('Mau A1'!Z328:Z347)</f>
        <v>-112</v>
      </c>
      <c r="O27" s="267">
        <f>SUM('Mau A1'!AA328:AA347)</f>
        <v>-4</v>
      </c>
      <c r="P27" s="279">
        <f>SUM('Mau A1'!AC328:AC347)</f>
        <v>468.5</v>
      </c>
      <c r="Q27" s="267">
        <f>SUM('Mau A1'!AB328:AB347)</f>
        <v>0</v>
      </c>
      <c r="R27" s="21">
        <f t="shared" si="0"/>
        <v>200</v>
      </c>
      <c r="S27" s="301">
        <f t="shared" si="1"/>
        <v>268.5</v>
      </c>
      <c r="T27" s="302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A1'!B348="","",'Mau A1'!B348)</f>
        <v xml:space="preserve">Nguyễn Cao </v>
      </c>
      <c r="C28" s="28" t="str">
        <f>IF('Mau A1'!C348="","",'Mau A1'!C348)</f>
        <v>Phong</v>
      </c>
      <c r="D28" s="29">
        <f>SUM('Mau A1'!M348:M370)</f>
        <v>1101.5</v>
      </c>
      <c r="E28" s="267">
        <f>SUM('Mau A1'!N348:N370)</f>
        <v>89.5</v>
      </c>
      <c r="F28" s="267">
        <f>SUM('Mau A1'!O348:O370)</f>
        <v>0</v>
      </c>
      <c r="G28" s="267">
        <f>SUM('Mau A1'!P348:P370)</f>
        <v>1191</v>
      </c>
      <c r="H28" s="267">
        <f>SUM('Mau A1'!Q348:Q370)</f>
        <v>0</v>
      </c>
      <c r="I28" s="267">
        <f>SUM('Mau A1'!R348:R370)</f>
        <v>35</v>
      </c>
      <c r="J28" s="267">
        <f>SUM('Mau A1'!T348:T370)</f>
        <v>450</v>
      </c>
      <c r="K28" s="267">
        <f>SUM('Mau A1'!V348:V370)</f>
        <v>112</v>
      </c>
      <c r="L28" s="267">
        <f>SUM('Mau A1'!X348:X370)</f>
        <v>56</v>
      </c>
      <c r="M28" s="267">
        <f>SUM('Mau A1'!Y348:Y370)</f>
        <v>741</v>
      </c>
      <c r="N28" s="267">
        <f>SUM('Mau A1'!Z348:Z370)</f>
        <v>-112</v>
      </c>
      <c r="O28" s="267">
        <f>SUM('Mau A1'!AA348:AA370)</f>
        <v>-21</v>
      </c>
      <c r="P28" s="279">
        <f>SUM('Mau A1'!AC348:AC370)</f>
        <v>608</v>
      </c>
      <c r="Q28" s="267">
        <f>SUM('Mau A1'!AB348:AB370)</f>
        <v>0</v>
      </c>
      <c r="R28" s="21">
        <f t="shared" si="0"/>
        <v>200</v>
      </c>
      <c r="S28" s="301">
        <f t="shared" si="1"/>
        <v>408</v>
      </c>
      <c r="T28" s="302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A1'!B371="","",'Mau A1'!B371)</f>
        <v>Mai Chiếm</v>
      </c>
      <c r="C29" s="28" t="str">
        <f>IF('Mau A1'!C371="","",'Mau A1'!C371)</f>
        <v>Tuấn</v>
      </c>
      <c r="D29" s="29">
        <f>SUM('Mau A1'!M371:M384)</f>
        <v>852</v>
      </c>
      <c r="E29" s="267">
        <f>SUM('Mau A1'!N371:N384)</f>
        <v>67.5</v>
      </c>
      <c r="F29" s="267">
        <f>SUM('Mau A1'!O371:O384)</f>
        <v>0</v>
      </c>
      <c r="G29" s="267">
        <f>SUM('Mau A1'!P371:P384)</f>
        <v>919.5</v>
      </c>
      <c r="H29" s="267">
        <f>SUM('Mau A1'!Q371:Q384)</f>
        <v>0</v>
      </c>
      <c r="I29" s="267">
        <f>SUM('Mau A1'!R371:R384)</f>
        <v>55</v>
      </c>
      <c r="J29" s="267">
        <f>SUM('Mau A1'!T371:T384)</f>
        <v>450</v>
      </c>
      <c r="K29" s="267">
        <f>SUM('Mau A1'!V371:V384)</f>
        <v>112</v>
      </c>
      <c r="L29" s="267">
        <f>SUM('Mau A1'!X371:X384)</f>
        <v>56</v>
      </c>
      <c r="M29" s="267">
        <f>SUM('Mau A1'!Y371:Y384)</f>
        <v>469.5</v>
      </c>
      <c r="N29" s="267">
        <f>SUM('Mau A1'!Z371:Z384)</f>
        <v>-112</v>
      </c>
      <c r="O29" s="267">
        <f>SUM('Mau A1'!AA371:AA384)</f>
        <v>-1</v>
      </c>
      <c r="P29" s="279">
        <f>SUM('Mau A1'!AC371:AC384)</f>
        <v>356.5</v>
      </c>
      <c r="Q29" s="267">
        <f>SUM('Mau A1'!AB371:AB384)</f>
        <v>0</v>
      </c>
      <c r="R29" s="21">
        <f t="shared" si="0"/>
        <v>200</v>
      </c>
      <c r="S29" s="302">
        <f t="shared" si="1"/>
        <v>156.5</v>
      </c>
      <c r="T29" s="302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A1'!B385="","",'Mau A1'!B385)</f>
        <v>Lê Quý Hưng</v>
      </c>
      <c r="C30" s="28" t="str">
        <f>IF('Mau A1'!C385="","",'Mau A1'!C385)</f>
        <v>Quốc</v>
      </c>
      <c r="D30" s="29">
        <f>SUM('Mau A1'!M385:M406)</f>
        <v>1042.6999999999998</v>
      </c>
      <c r="E30" s="267">
        <f>SUM('Mau A1'!N385:N406)</f>
        <v>67.5</v>
      </c>
      <c r="F30" s="267">
        <f>SUM('Mau A1'!O385:O406)</f>
        <v>0</v>
      </c>
      <c r="G30" s="267">
        <f>SUM('Mau A1'!P385:P406)</f>
        <v>1110.1999999999998</v>
      </c>
      <c r="H30" s="267">
        <f>SUM('Mau A1'!Q385:Q406)</f>
        <v>0</v>
      </c>
      <c r="I30" s="267">
        <f>SUM('Mau A1'!R385:R406)</f>
        <v>45</v>
      </c>
      <c r="J30" s="267">
        <f>SUM('Mau A1'!T385:T406)</f>
        <v>450</v>
      </c>
      <c r="K30" s="267">
        <f>SUM('Mau A1'!V385:V406)</f>
        <v>112</v>
      </c>
      <c r="L30" s="267">
        <f>SUM('Mau A1'!X385:X406)</f>
        <v>56</v>
      </c>
      <c r="M30" s="267">
        <f>SUM('Mau A1'!Y385:Y406)</f>
        <v>660.2</v>
      </c>
      <c r="N30" s="267">
        <f>SUM('Mau A1'!Z385:Z406)</f>
        <v>-112</v>
      </c>
      <c r="O30" s="267">
        <f>SUM('Mau A1'!AA385:AA406)</f>
        <v>-11</v>
      </c>
      <c r="P30" s="279">
        <f>SUM('Mau A1'!AC385:AC406)</f>
        <v>537.20000000000005</v>
      </c>
      <c r="Q30" s="267">
        <f>SUM('Mau A1'!AB385:AB406)</f>
        <v>0</v>
      </c>
      <c r="R30" s="21">
        <f t="shared" si="0"/>
        <v>200</v>
      </c>
      <c r="S30" s="301">
        <f t="shared" si="1"/>
        <v>337.2</v>
      </c>
      <c r="T30" s="302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A1'!B407="","",'Mau A1'!B407)</f>
        <v>Nguyễn Văn</v>
      </c>
      <c r="C31" s="28" t="str">
        <f>IF('Mau A1'!C407="","",'Mau A1'!C407)</f>
        <v>Đôn</v>
      </c>
      <c r="D31" s="29">
        <f>SUM('Mau A1'!M407:M437)</f>
        <v>1002.8</v>
      </c>
      <c r="E31" s="267">
        <f>SUM('Mau A1'!N407:N437)</f>
        <v>175.5</v>
      </c>
      <c r="F31" s="267">
        <f>SUM('Mau A1'!O407:O437)</f>
        <v>0</v>
      </c>
      <c r="G31" s="267">
        <f>SUM('Mau A1'!P407:P437)</f>
        <v>1178.3</v>
      </c>
      <c r="H31" s="267">
        <f>SUM('Mau A1'!Q407:Q437)</f>
        <v>42.9</v>
      </c>
      <c r="I31" s="267">
        <f>SUM('Mau A1'!R407:R437)</f>
        <v>56</v>
      </c>
      <c r="J31" s="267">
        <f>SUM('Mau A1'!T407:T437)</f>
        <v>450</v>
      </c>
      <c r="K31" s="267">
        <f>SUM('Mau A1'!V407:V437)</f>
        <v>112</v>
      </c>
      <c r="L31" s="267">
        <f>SUM('Mau A1'!X407:X437)</f>
        <v>56</v>
      </c>
      <c r="M31" s="267">
        <f>SUM('Mau A1'!Y407:Y437)</f>
        <v>728.3</v>
      </c>
      <c r="N31" s="267">
        <f>SUM('Mau A1'!Z407:Z437)</f>
        <v>-69.099999999999994</v>
      </c>
      <c r="O31" s="267">
        <f>SUM('Mau A1'!AA407:AA437)</f>
        <v>0</v>
      </c>
      <c r="P31" s="279">
        <f>SUM('Mau A1'!AC407:AC437)</f>
        <v>659.19999999999993</v>
      </c>
      <c r="Q31" s="267">
        <f>SUM('Mau A1'!AB407:AB437)</f>
        <v>0</v>
      </c>
      <c r="R31" s="21">
        <f t="shared" si="0"/>
        <v>200</v>
      </c>
      <c r="S31" s="302">
        <f t="shared" si="1"/>
        <v>459.2</v>
      </c>
      <c r="T31" s="302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A1'!B444="","",'Mau A1'!B444)</f>
        <v>Bùi Văn</v>
      </c>
      <c r="C32" s="28" t="str">
        <f>IF('Mau A1'!C444="","",'Mau A1'!C444)</f>
        <v>Dũng</v>
      </c>
      <c r="D32" s="29">
        <f>SUM('Mau A1'!M444:M465)</f>
        <v>754.3</v>
      </c>
      <c r="E32" s="267">
        <f>SUM('Mau A1'!N444:N465)</f>
        <v>67.5</v>
      </c>
      <c r="F32" s="267">
        <f>SUM('Mau A1'!O444:O465)</f>
        <v>0</v>
      </c>
      <c r="G32" s="267">
        <f>SUM('Mau A1'!P444:P465)</f>
        <v>821.8</v>
      </c>
      <c r="H32" s="267">
        <f>SUM('Mau A1'!Q444:Q465)</f>
        <v>0</v>
      </c>
      <c r="I32" s="267">
        <f>SUM('Mau A1'!R444:R465)</f>
        <v>56</v>
      </c>
      <c r="J32" s="267">
        <f>SUM('Mau A1'!T444:T465)</f>
        <v>450</v>
      </c>
      <c r="K32" s="267">
        <f>SUM('Mau A1'!V444:V465)</f>
        <v>112</v>
      </c>
      <c r="L32" s="267">
        <f>SUM('Mau A1'!X444:X465)</f>
        <v>56</v>
      </c>
      <c r="M32" s="267">
        <f>SUM('Mau A1'!Y444:Y465)</f>
        <v>371.8</v>
      </c>
      <c r="N32" s="267">
        <f>SUM('Mau A1'!Z444:Z465)</f>
        <v>-112</v>
      </c>
      <c r="O32" s="267">
        <f>SUM('Mau A1'!AA444:AA465)</f>
        <v>0</v>
      </c>
      <c r="P32" s="279">
        <f>SUM('Mau A1'!AC444:AC465)</f>
        <v>259.8</v>
      </c>
      <c r="Q32" s="267">
        <f>SUM('Mau A1'!AB444:AB465)</f>
        <v>0</v>
      </c>
      <c r="R32" s="21">
        <f t="shared" si="0"/>
        <v>200</v>
      </c>
      <c r="S32" s="302">
        <f t="shared" si="1"/>
        <v>59.8</v>
      </c>
      <c r="T32" s="302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A1'!B466="","",'Mau A1'!B466)</f>
        <v>Đậng Ngọc</v>
      </c>
      <c r="C33" s="28" t="str">
        <f>IF('Mau A1'!C466="","",'Mau A1'!C466)</f>
        <v>Đoàn</v>
      </c>
      <c r="D33" s="29">
        <f>SUM('Mau A1'!M466:M491)</f>
        <v>1089.3</v>
      </c>
      <c r="E33" s="267">
        <f>SUM('Mau A1'!N466:N491)</f>
        <v>67.5</v>
      </c>
      <c r="F33" s="267">
        <f>SUM('Mau A1'!O466:O491)</f>
        <v>0</v>
      </c>
      <c r="G33" s="267">
        <f>SUM('Mau A1'!P466:P491)</f>
        <v>1156.8</v>
      </c>
      <c r="H33" s="267">
        <f>SUM('Mau A1'!Q466:Q491)</f>
        <v>0</v>
      </c>
      <c r="I33" s="267">
        <f>SUM('Mau A1'!R466:R491)</f>
        <v>56</v>
      </c>
      <c r="J33" s="267">
        <f>SUM('Mau A1'!T466:T491)</f>
        <v>450</v>
      </c>
      <c r="K33" s="267">
        <f>SUM('Mau A1'!V466:V491)</f>
        <v>112</v>
      </c>
      <c r="L33" s="267">
        <f>SUM('Mau A1'!X466:X491)</f>
        <v>56</v>
      </c>
      <c r="M33" s="267">
        <f>SUM('Mau A1'!Y466:Y491)</f>
        <v>706.8</v>
      </c>
      <c r="N33" s="267">
        <f>SUM('Mau A1'!Z466:Z491)</f>
        <v>-112</v>
      </c>
      <c r="O33" s="267">
        <f>SUM('Mau A1'!AA466:AA491)</f>
        <v>0</v>
      </c>
      <c r="P33" s="279">
        <f>SUM('Mau A1'!AC466:AC491)</f>
        <v>594.79999999999995</v>
      </c>
      <c r="Q33" s="267">
        <f>SUM('Mau A1'!AB466:AB491)</f>
        <v>0</v>
      </c>
      <c r="R33" s="21">
        <f t="shared" si="0"/>
        <v>200</v>
      </c>
      <c r="S33" s="302">
        <f t="shared" si="1"/>
        <v>394.8</v>
      </c>
      <c r="T33" s="302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A1'!B492="","",'Mau A1'!B492)</f>
        <v>Lê Tất</v>
      </c>
      <c r="C34" s="28" t="str">
        <f>IF('Mau A1'!C492="","",'Mau A1'!C492)</f>
        <v>Đạt</v>
      </c>
      <c r="D34" s="29">
        <f>SUM('Mau A1'!M492:M505)</f>
        <v>55.3</v>
      </c>
      <c r="E34" s="267">
        <f>SUM('Mau A1'!N492:N505)</f>
        <v>4.5</v>
      </c>
      <c r="F34" s="267">
        <f>SUM('Mau A1'!O492:O505)</f>
        <v>0</v>
      </c>
      <c r="G34" s="267">
        <f>SUM('Mau A1'!P492:P505)</f>
        <v>59.8</v>
      </c>
      <c r="H34" s="267">
        <f>SUM('Mau A1'!Q492:Q505)</f>
        <v>0</v>
      </c>
      <c r="I34" s="267">
        <f>SUM('Mau A1'!R492:R505)</f>
        <v>41</v>
      </c>
      <c r="J34" s="267">
        <f>SUM('Mau A1'!T492:T505)</f>
        <v>450</v>
      </c>
      <c r="K34" s="267">
        <f>SUM('Mau A1'!V492:V505)</f>
        <v>112</v>
      </c>
      <c r="L34" s="267">
        <f>SUM('Mau A1'!X492:X505)</f>
        <v>56</v>
      </c>
      <c r="M34" s="267">
        <f>SUM('Mau A1'!Y492:Y505)</f>
        <v>-390.2</v>
      </c>
      <c r="N34" s="267">
        <f>SUM('Mau A1'!Z492:Z505)</f>
        <v>-112</v>
      </c>
      <c r="O34" s="267">
        <f>SUM('Mau A1'!AA492:AA505)</f>
        <v>-15</v>
      </c>
      <c r="P34" s="279">
        <f>SUM('Mau A1'!AC492:AC505)</f>
        <v>-517.20000000000005</v>
      </c>
      <c r="Q34" s="267">
        <f>SUM('Mau A1'!AB492:AB505)</f>
        <v>0</v>
      </c>
      <c r="R34" s="21">
        <f t="shared" si="0"/>
        <v>-517.20000000000005</v>
      </c>
      <c r="S34" s="301">
        <f t="shared" si="1"/>
        <v>0</v>
      </c>
      <c r="T34" s="302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A1'!B506="","",'Mau A1'!B506)</f>
        <v>Dương Ngọc</v>
      </c>
      <c r="C35" s="28" t="str">
        <f>IF('Mau A1'!C506="","",'Mau A1'!C506)</f>
        <v>Vọng</v>
      </c>
      <c r="D35" s="29">
        <f>SUM('Mau A1'!M506:M529)</f>
        <v>1245.0999999999999</v>
      </c>
      <c r="E35" s="267">
        <f>SUM('Mau A1'!N506:N529)</f>
        <v>67.5</v>
      </c>
      <c r="F35" s="267">
        <f>SUM('Mau A1'!O506:O529)</f>
        <v>0</v>
      </c>
      <c r="G35" s="267">
        <f>SUM('Mau A1'!P506:P529)</f>
        <v>1312.6</v>
      </c>
      <c r="H35" s="267">
        <f>SUM('Mau A1'!Q506:Q529)</f>
        <v>0</v>
      </c>
      <c r="I35" s="267">
        <f>SUM('Mau A1'!R506:R529)</f>
        <v>21</v>
      </c>
      <c r="J35" s="267">
        <f>SUM('Mau A1'!T506:T529)</f>
        <v>450</v>
      </c>
      <c r="K35" s="267">
        <f>SUM('Mau A1'!V506:V529)</f>
        <v>112</v>
      </c>
      <c r="L35" s="267">
        <f>SUM('Mau A1'!X506:X529)</f>
        <v>56</v>
      </c>
      <c r="M35" s="267">
        <f>SUM('Mau A1'!Y506:Y529)</f>
        <v>862.6</v>
      </c>
      <c r="N35" s="267">
        <f>SUM('Mau A1'!Z506:Z529)</f>
        <v>-112</v>
      </c>
      <c r="O35" s="267">
        <f>SUM('Mau A1'!AA506:AA529)</f>
        <v>-35</v>
      </c>
      <c r="P35" s="279">
        <f>SUM('Mau A1'!AC506:AC529)</f>
        <v>715.6</v>
      </c>
      <c r="Q35" s="267">
        <f>SUM('Mau A1'!AB506:AB529)</f>
        <v>0</v>
      </c>
      <c r="R35" s="21">
        <f t="shared" si="0"/>
        <v>200</v>
      </c>
      <c r="S35" s="302">
        <f t="shared" si="1"/>
        <v>515.6</v>
      </c>
      <c r="T35" s="302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A1'!B530="","",'Mau A1'!B530)</f>
        <v>Lê Phi</v>
      </c>
      <c r="C36" s="28" t="str">
        <f>IF('Mau A1'!C530="","",'Mau A1'!C530)</f>
        <v>Trường</v>
      </c>
      <c r="D36" s="25">
        <f>SUM('Mau A1'!M530:M549)</f>
        <v>741.99999999999989</v>
      </c>
      <c r="E36" s="267">
        <f>SUM('Mau A1'!N530:N549)</f>
        <v>67.5</v>
      </c>
      <c r="F36" s="267">
        <f>SUM('Mau A1'!O530:O549)</f>
        <v>0</v>
      </c>
      <c r="G36" s="267">
        <f>SUM('Mau A1'!P530:P549)</f>
        <v>809.49999999999989</v>
      </c>
      <c r="H36" s="267">
        <f>SUM('Mau A1'!Q530:Q549)</f>
        <v>0</v>
      </c>
      <c r="I36" s="267">
        <f>SUM('Mau A1'!R530:R549)</f>
        <v>56</v>
      </c>
      <c r="J36" s="267">
        <f>SUM('Mau A1'!T530:T549)</f>
        <v>450</v>
      </c>
      <c r="K36" s="267">
        <f>SUM('Mau A1'!V530:V549)</f>
        <v>112</v>
      </c>
      <c r="L36" s="267">
        <f>SUM('Mau A1'!X530:X549)</f>
        <v>56</v>
      </c>
      <c r="M36" s="267">
        <f>SUM('Mau A1'!Y530:Y549)</f>
        <v>359.5</v>
      </c>
      <c r="N36" s="267">
        <f>SUM('Mau A1'!Z530:Z549)</f>
        <v>-112</v>
      </c>
      <c r="O36" s="267">
        <f>SUM('Mau A1'!AA530:AA549)</f>
        <v>0</v>
      </c>
      <c r="P36" s="279">
        <f>SUM('Mau A1'!AC530:AC549)</f>
        <v>247.5</v>
      </c>
      <c r="Q36" s="267">
        <f>SUM('Mau A1'!AB530:AB549)</f>
        <v>0</v>
      </c>
      <c r="R36" s="21">
        <f t="shared" si="0"/>
        <v>200</v>
      </c>
      <c r="S36" s="302">
        <f t="shared" si="1"/>
        <v>47.5</v>
      </c>
      <c r="T36" s="302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A1'!B550="","",'Mau A1'!B550)</f>
        <v xml:space="preserve">Nguyễn Ngọc </v>
      </c>
      <c r="C37" s="28" t="str">
        <f>IF('Mau A1'!C550="","",'Mau A1'!C550)</f>
        <v>Tuyên</v>
      </c>
      <c r="D37" s="29">
        <f>SUM('Mau A1'!M550:M570)</f>
        <v>1170.2</v>
      </c>
      <c r="E37" s="267">
        <f>SUM('Mau A1'!N550:N570)</f>
        <v>67.5</v>
      </c>
      <c r="F37" s="267">
        <f>SUM('Mau A1'!O550:O570)</f>
        <v>0</v>
      </c>
      <c r="G37" s="267">
        <f>SUM('Mau A1'!P550:P570)</f>
        <v>1237.7</v>
      </c>
      <c r="H37" s="267">
        <f>SUM('Mau A1'!Q550:Q570)</f>
        <v>0</v>
      </c>
      <c r="I37" s="267">
        <f>SUM('Mau A1'!R550:R570)</f>
        <v>56</v>
      </c>
      <c r="J37" s="267">
        <f>SUM('Mau A1'!T550:T570)</f>
        <v>450</v>
      </c>
      <c r="K37" s="267">
        <f>SUM('Mau A1'!V550:V570)</f>
        <v>112</v>
      </c>
      <c r="L37" s="267">
        <f>SUM('Mau A1'!X550:X570)</f>
        <v>56</v>
      </c>
      <c r="M37" s="267">
        <f>SUM('Mau A1'!Y550:Y570)</f>
        <v>787.7</v>
      </c>
      <c r="N37" s="267">
        <f>SUM('Mau A1'!Z550:Z570)</f>
        <v>-112</v>
      </c>
      <c r="O37" s="267">
        <f>SUM('Mau A1'!AA550:AA570)</f>
        <v>0</v>
      </c>
      <c r="P37" s="279">
        <f>SUM('Mau A1'!AC550:AC570)</f>
        <v>675.7</v>
      </c>
      <c r="Q37" s="267">
        <f>SUM('Mau A1'!AB550:AB570)</f>
        <v>0</v>
      </c>
      <c r="R37" s="21">
        <f t="shared" si="0"/>
        <v>200</v>
      </c>
      <c r="S37" s="302">
        <f t="shared" si="1"/>
        <v>475.7</v>
      </c>
      <c r="T37" s="302">
        <f t="shared" si="2"/>
        <v>0</v>
      </c>
      <c r="U37" s="22"/>
      <c r="V37" s="22"/>
      <c r="W37" s="22"/>
      <c r="X37" s="22"/>
      <c r="Y37" s="22"/>
      <c r="Z37" s="22"/>
    </row>
    <row r="38" spans="1:26" s="263" customFormat="1" ht="18" customHeight="1">
      <c r="A38" s="104">
        <v>28</v>
      </c>
      <c r="B38" s="27" t="str">
        <f>'Mau A1'!B571</f>
        <v xml:space="preserve">Đỗ Tuấn </v>
      </c>
      <c r="C38" s="28" t="str">
        <f>'Mau A1'!C571</f>
        <v>Việt</v>
      </c>
      <c r="D38" s="29">
        <f>SUM('Mau A1'!M571:M579)</f>
        <v>109.2</v>
      </c>
      <c r="E38" s="288">
        <f>SUM('Mau A1'!N571:N579)</f>
        <v>67.5</v>
      </c>
      <c r="F38" s="288">
        <f>SUM('Mau A1'!O571:O579)</f>
        <v>0</v>
      </c>
      <c r="G38" s="288">
        <f>SUM('Mau A1'!P571:P579)</f>
        <v>176.7</v>
      </c>
      <c r="H38" s="288">
        <v>0</v>
      </c>
      <c r="I38" s="288">
        <v>0</v>
      </c>
      <c r="J38" s="288">
        <v>0</v>
      </c>
      <c r="K38" s="288">
        <v>0</v>
      </c>
      <c r="L38" s="288">
        <v>0</v>
      </c>
      <c r="M38" s="288">
        <v>0</v>
      </c>
      <c r="N38" s="288">
        <v>0</v>
      </c>
      <c r="O38" s="288">
        <v>0</v>
      </c>
      <c r="P38" s="279">
        <f>'Mau A1'!AC571</f>
        <v>176.7</v>
      </c>
      <c r="Q38" s="288">
        <f>SUM('Mau A1'!Z571:Z579)</f>
        <v>0</v>
      </c>
      <c r="R38" s="21">
        <f>P38</f>
        <v>176.7</v>
      </c>
      <c r="S38" s="303">
        <f>R38</f>
        <v>176.7</v>
      </c>
      <c r="T38" s="303">
        <f>SUM('Mau A1'!AC571:AC579)</f>
        <v>176.7</v>
      </c>
      <c r="U38" s="95"/>
      <c r="V38" s="95"/>
      <c r="W38" s="95"/>
      <c r="X38" s="95"/>
      <c r="Y38" s="95"/>
      <c r="Z38" s="95"/>
    </row>
    <row r="39" spans="1:26" s="263" customFormat="1" ht="18" customHeight="1">
      <c r="A39" s="104">
        <v>29</v>
      </c>
      <c r="B39" s="27" t="str">
        <f>'Mau A1'!B580</f>
        <v>Nguyễn Hữu</v>
      </c>
      <c r="C39" s="28" t="str">
        <f>'Mau A1'!C580</f>
        <v>Thiện</v>
      </c>
      <c r="D39" s="29">
        <f>SUM('Mau A1'!M580:M589)</f>
        <v>162</v>
      </c>
      <c r="E39" s="288">
        <f>SUM('Mau A1'!N580:N589)</f>
        <v>0</v>
      </c>
      <c r="F39" s="288">
        <f>SUM('Mau A1'!O580:O589)</f>
        <v>0</v>
      </c>
      <c r="G39" s="288">
        <f>SUM('Mau A1'!P580:P589)</f>
        <v>162</v>
      </c>
      <c r="H39" s="288">
        <v>0</v>
      </c>
      <c r="I39" s="288">
        <v>0</v>
      </c>
      <c r="J39" s="288">
        <v>0</v>
      </c>
      <c r="K39" s="288">
        <v>0</v>
      </c>
      <c r="L39" s="288">
        <v>0</v>
      </c>
      <c r="M39" s="288">
        <v>0</v>
      </c>
      <c r="N39" s="288">
        <v>0</v>
      </c>
      <c r="O39" s="288">
        <v>0</v>
      </c>
      <c r="P39" s="279">
        <f>'Mau A1'!AC580</f>
        <v>162</v>
      </c>
      <c r="Q39" s="288">
        <f>SUM('Mau A1'!Z580:Z589)</f>
        <v>0</v>
      </c>
      <c r="R39" s="21">
        <f t="shared" ref="R39:R48" si="7">P39</f>
        <v>162</v>
      </c>
      <c r="S39" s="303">
        <f t="shared" ref="S39:S48" si="8">R39</f>
        <v>162</v>
      </c>
      <c r="T39" s="303">
        <f>SUM('Mau A1'!AC580:AC589)</f>
        <v>162</v>
      </c>
      <c r="U39" s="95"/>
      <c r="V39" s="95"/>
      <c r="W39" s="95"/>
      <c r="X39" s="95"/>
      <c r="Y39" s="95"/>
      <c r="Z39" s="95"/>
    </row>
    <row r="40" spans="1:26" s="263" customFormat="1" ht="18" customHeight="1">
      <c r="A40" s="104">
        <v>30</v>
      </c>
      <c r="B40" s="27" t="str">
        <f>'Mau A1'!B590</f>
        <v xml:space="preserve">Trần Thị Thu </v>
      </c>
      <c r="C40" s="28" t="str">
        <f>'Mau A1'!C590</f>
        <v>Hà</v>
      </c>
      <c r="D40" s="29">
        <f>SUM('Mau A1'!M590:M599)</f>
        <v>90</v>
      </c>
      <c r="E40" s="288">
        <f>SUM('Mau A1'!N590:N599)</f>
        <v>0</v>
      </c>
      <c r="F40" s="288">
        <f>SUM('Mau A1'!O590:O599)</f>
        <v>0</v>
      </c>
      <c r="G40" s="288">
        <f>SUM('Mau A1'!P590:P599)</f>
        <v>90</v>
      </c>
      <c r="H40" s="288">
        <v>0</v>
      </c>
      <c r="I40" s="288">
        <v>0</v>
      </c>
      <c r="J40" s="288">
        <v>0</v>
      </c>
      <c r="K40" s="288">
        <v>0</v>
      </c>
      <c r="L40" s="288">
        <v>0</v>
      </c>
      <c r="M40" s="288">
        <v>0</v>
      </c>
      <c r="N40" s="288">
        <v>0</v>
      </c>
      <c r="O40" s="288">
        <v>0</v>
      </c>
      <c r="P40" s="279">
        <f>'Mau A1'!AC590</f>
        <v>90</v>
      </c>
      <c r="Q40" s="288">
        <f>SUM('Mau A1'!Z590:Z599)</f>
        <v>0</v>
      </c>
      <c r="R40" s="21">
        <f t="shared" si="7"/>
        <v>90</v>
      </c>
      <c r="S40" s="303">
        <f t="shared" si="8"/>
        <v>90</v>
      </c>
      <c r="T40" s="303">
        <f>SUM('Mau A1'!AC590:AC599)</f>
        <v>90</v>
      </c>
      <c r="U40" s="95"/>
      <c r="V40" s="95"/>
      <c r="W40" s="95"/>
      <c r="X40" s="95"/>
      <c r="Y40" s="95"/>
      <c r="Z40" s="95"/>
    </row>
    <row r="41" spans="1:26" s="263" customFormat="1" ht="18" customHeight="1">
      <c r="A41" s="104">
        <v>31</v>
      </c>
      <c r="B41" s="27" t="str">
        <f>'Mau A1'!B600</f>
        <v>Nguyễn Ngọc</v>
      </c>
      <c r="C41" s="28" t="str">
        <f>'Mau A1'!C600</f>
        <v>Trang</v>
      </c>
      <c r="D41" s="29">
        <f>SUM('Mau A1'!M600:M609)</f>
        <v>90</v>
      </c>
      <c r="E41" s="288">
        <f>SUM('Mau A1'!N600:N609)</f>
        <v>67.5</v>
      </c>
      <c r="F41" s="288">
        <f>SUM('Mau A1'!O600:O609)</f>
        <v>0</v>
      </c>
      <c r="G41" s="288">
        <f>SUM('Mau A1'!P600:P609)</f>
        <v>157.5</v>
      </c>
      <c r="H41" s="288">
        <v>0</v>
      </c>
      <c r="I41" s="288">
        <v>0</v>
      </c>
      <c r="J41" s="288">
        <v>0</v>
      </c>
      <c r="K41" s="288">
        <v>0</v>
      </c>
      <c r="L41" s="288">
        <v>0</v>
      </c>
      <c r="M41" s="288">
        <v>0</v>
      </c>
      <c r="N41" s="288">
        <v>0</v>
      </c>
      <c r="O41" s="288">
        <v>0</v>
      </c>
      <c r="P41" s="279">
        <f>'Mau A1'!AC600</f>
        <v>157.5</v>
      </c>
      <c r="Q41" s="288">
        <f>SUM('Mau A1'!Z600:Z609)</f>
        <v>0</v>
      </c>
      <c r="R41" s="21">
        <f t="shared" si="7"/>
        <v>157.5</v>
      </c>
      <c r="S41" s="303">
        <f t="shared" si="8"/>
        <v>157.5</v>
      </c>
      <c r="T41" s="303">
        <f>SUM('Mau A1'!AC600:AC609)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A1'!B610="","",'Mau A1'!B610)</f>
        <v>Nguyễn Thanh</v>
      </c>
      <c r="C42" s="28" t="str">
        <f>IF('Mau A1'!C610="","",'Mau A1'!C610)</f>
        <v>Lâm</v>
      </c>
      <c r="D42" s="29">
        <f>SUM('Mau A1'!M610:M619)</f>
        <v>72</v>
      </c>
      <c r="E42" s="288">
        <f>SUM('Mau A1'!N610:N619)</f>
        <v>67.5</v>
      </c>
      <c r="F42" s="288">
        <f>SUM('Mau A1'!O610:O619)</f>
        <v>0</v>
      </c>
      <c r="G42" s="288">
        <f>SUM('Mau A1'!P610:P619)</f>
        <v>139.5</v>
      </c>
      <c r="H42" s="288">
        <v>0</v>
      </c>
      <c r="I42" s="288">
        <v>0</v>
      </c>
      <c r="J42" s="288">
        <v>0</v>
      </c>
      <c r="K42" s="288">
        <v>0</v>
      </c>
      <c r="L42" s="288">
        <v>0</v>
      </c>
      <c r="M42" s="288">
        <v>0</v>
      </c>
      <c r="N42" s="288">
        <v>0</v>
      </c>
      <c r="O42" s="288">
        <v>0</v>
      </c>
      <c r="P42" s="279">
        <f>'Mau A1'!AC610</f>
        <v>139.5</v>
      </c>
      <c r="Q42" s="288">
        <f>SUM('Mau A1'!Z610:Z619)</f>
        <v>0</v>
      </c>
      <c r="R42" s="21">
        <f t="shared" si="7"/>
        <v>139.5</v>
      </c>
      <c r="S42" s="303">
        <f t="shared" si="8"/>
        <v>139.5</v>
      </c>
      <c r="T42" s="303">
        <f>SUM('Mau A1'!AC610:AC619)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A1'!B620="","",'Mau A1'!B620)</f>
        <v>Huỳnh Thị Minh Ly</v>
      </c>
      <c r="C43" s="28" t="str">
        <f>IF('Mau A1'!C620="","",'Mau A1'!C620)</f>
        <v>Ly</v>
      </c>
      <c r="D43" s="29">
        <f>SUM('Mau A1'!M620:M629)</f>
        <v>90</v>
      </c>
      <c r="E43" s="288">
        <f>SUM('Mau A1'!N620:N629)</f>
        <v>0</v>
      </c>
      <c r="F43" s="288">
        <f>SUM('Mau A1'!O620:O629)</f>
        <v>0</v>
      </c>
      <c r="G43" s="288">
        <f>SUM('Mau A1'!P620:P629)</f>
        <v>90</v>
      </c>
      <c r="H43" s="288">
        <v>0</v>
      </c>
      <c r="I43" s="288">
        <v>0</v>
      </c>
      <c r="J43" s="288">
        <v>0</v>
      </c>
      <c r="K43" s="288">
        <v>0</v>
      </c>
      <c r="L43" s="288">
        <v>0</v>
      </c>
      <c r="M43" s="288">
        <v>0</v>
      </c>
      <c r="N43" s="288">
        <v>0</v>
      </c>
      <c r="O43" s="288">
        <v>0</v>
      </c>
      <c r="P43" s="279">
        <f>'Mau A1'!AC620</f>
        <v>90</v>
      </c>
      <c r="Q43" s="288">
        <f>SUM('Mau A1'!Z620:Z629)</f>
        <v>0</v>
      </c>
      <c r="R43" s="21">
        <f t="shared" si="7"/>
        <v>90</v>
      </c>
      <c r="S43" s="303">
        <f t="shared" si="8"/>
        <v>90</v>
      </c>
      <c r="T43" s="303">
        <f>SUM('Mau A1'!AC602:AC611)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A1'!B630="","",'Mau A1'!B630)</f>
        <v xml:space="preserve">Nguyễn Hữu </v>
      </c>
      <c r="C44" s="28" t="str">
        <f>IF('Mau A1'!C630="","",'Mau A1'!C630)</f>
        <v>Lộc</v>
      </c>
      <c r="D44" s="29">
        <f>SUM('Mau A1'!M630:M639)</f>
        <v>90</v>
      </c>
      <c r="E44" s="288">
        <f>SUM('Mau A1'!N630:N639)</f>
        <v>0</v>
      </c>
      <c r="F44" s="288">
        <f>SUM('Mau A1'!O630:O639)</f>
        <v>0</v>
      </c>
      <c r="G44" s="288">
        <f>SUM('Mau A1'!P630:P639)</f>
        <v>90</v>
      </c>
      <c r="H44" s="288">
        <v>0</v>
      </c>
      <c r="I44" s="288">
        <v>0</v>
      </c>
      <c r="J44" s="288">
        <v>0</v>
      </c>
      <c r="K44" s="288">
        <v>0</v>
      </c>
      <c r="L44" s="288">
        <v>0</v>
      </c>
      <c r="M44" s="288">
        <v>0</v>
      </c>
      <c r="N44" s="288">
        <v>0</v>
      </c>
      <c r="O44" s="288">
        <v>0</v>
      </c>
      <c r="P44" s="279">
        <f>'Mau A1'!AC630</f>
        <v>90</v>
      </c>
      <c r="Q44" s="288">
        <f>SUM('Mau A1'!Z630:Z639)</f>
        <v>0</v>
      </c>
      <c r="R44" s="21">
        <f t="shared" si="7"/>
        <v>90</v>
      </c>
      <c r="S44" s="303">
        <f t="shared" si="8"/>
        <v>90</v>
      </c>
      <c r="T44" s="303">
        <f>SUM('Mau A1'!AC612:AC621)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A1'!B640="","",'Mau A1'!B640)</f>
        <v>Huỳnh Thị Mai</v>
      </c>
      <c r="C45" s="28" t="str">
        <f>IF('Mau A1'!C640="","",'Mau A1'!C640)</f>
        <v>Mai</v>
      </c>
      <c r="D45" s="29">
        <f>SUM('Mau A1'!M640:M649)</f>
        <v>90</v>
      </c>
      <c r="E45" s="288">
        <f>SUM('Mau A1'!N640:N649)</f>
        <v>0</v>
      </c>
      <c r="F45" s="288">
        <f>SUM('Mau A1'!O640:O649)</f>
        <v>0</v>
      </c>
      <c r="G45" s="288">
        <f>SUM('Mau A1'!P640:P649)</f>
        <v>90</v>
      </c>
      <c r="H45" s="288">
        <v>0</v>
      </c>
      <c r="I45" s="288">
        <v>0</v>
      </c>
      <c r="J45" s="288">
        <v>0</v>
      </c>
      <c r="K45" s="288">
        <v>0</v>
      </c>
      <c r="L45" s="288">
        <v>0</v>
      </c>
      <c r="M45" s="288">
        <v>0</v>
      </c>
      <c r="N45" s="288">
        <v>0</v>
      </c>
      <c r="O45" s="288">
        <v>0</v>
      </c>
      <c r="P45" s="279">
        <f>'Mau A1'!AC640</f>
        <v>90</v>
      </c>
      <c r="Q45" s="288">
        <f>SUM('Mau A1'!Z640:Z649)</f>
        <v>0</v>
      </c>
      <c r="R45" s="21">
        <f t="shared" si="7"/>
        <v>90</v>
      </c>
      <c r="S45" s="303">
        <f t="shared" si="8"/>
        <v>90</v>
      </c>
      <c r="T45" s="303">
        <f>SUM('Mau A1'!AC604:AC613)</f>
        <v>139.5</v>
      </c>
      <c r="U45" s="22"/>
      <c r="V45" s="22"/>
      <c r="W45" s="22"/>
      <c r="X45" s="22"/>
      <c r="Y45" s="22"/>
      <c r="Z45" s="22"/>
    </row>
    <row r="46" spans="1:26" s="263" customFormat="1" ht="18" customHeight="1">
      <c r="A46" s="104">
        <v>36</v>
      </c>
      <c r="B46" s="27" t="str">
        <f>'Mau A1'!B650</f>
        <v>TG1</v>
      </c>
      <c r="C46" s="28"/>
      <c r="D46" s="29">
        <f>SUM('Mau A1'!M650:M659)</f>
        <v>67.599999999999994</v>
      </c>
      <c r="E46" s="288">
        <f>SUM('Mau A1'!N650:N659)</f>
        <v>0</v>
      </c>
      <c r="F46" s="288">
        <f>SUM('Mau A1'!O650:O659)</f>
        <v>0</v>
      </c>
      <c r="G46" s="288">
        <f>SUM('Mau A1'!P650:P659)</f>
        <v>67.599999999999994</v>
      </c>
      <c r="H46" s="288">
        <v>0</v>
      </c>
      <c r="I46" s="288">
        <v>0</v>
      </c>
      <c r="J46" s="288">
        <v>0</v>
      </c>
      <c r="K46" s="288">
        <v>0</v>
      </c>
      <c r="L46" s="288">
        <v>0</v>
      </c>
      <c r="M46" s="288">
        <v>0</v>
      </c>
      <c r="N46" s="288">
        <v>0</v>
      </c>
      <c r="O46" s="288">
        <v>0</v>
      </c>
      <c r="P46" s="279">
        <f>'Mau A1'!AC650</f>
        <v>67.599999999999994</v>
      </c>
      <c r="Q46" s="288">
        <f>SUM('Mau A1'!Z641:Z650)</f>
        <v>0</v>
      </c>
      <c r="R46" s="21">
        <f t="shared" ref="R46" si="9">P46</f>
        <v>67.599999999999994</v>
      </c>
      <c r="S46" s="303">
        <f t="shared" si="8"/>
        <v>67.599999999999994</v>
      </c>
      <c r="T46" s="303">
        <f>SUM('Mau A1'!AC605:AC614)</f>
        <v>139.5</v>
      </c>
      <c r="U46" s="95"/>
      <c r="V46" s="95"/>
      <c r="W46" s="95"/>
      <c r="X46" s="95"/>
      <c r="Y46" s="95"/>
      <c r="Z46" s="95"/>
    </row>
    <row r="47" spans="1:26" s="263" customFormat="1" ht="18" customHeight="1">
      <c r="A47" s="104">
        <v>37</v>
      </c>
      <c r="B47" s="273" t="str">
        <f>'Mau A1'!B660</f>
        <v>TG 2</v>
      </c>
      <c r="C47" s="28"/>
      <c r="D47" s="29">
        <f>SUM('Mau A1'!M660:M669)</f>
        <v>108</v>
      </c>
      <c r="E47" s="288">
        <f>SUM('Mau A1'!N660:N669)</f>
        <v>0</v>
      </c>
      <c r="F47" s="288">
        <f>SUM('Mau A1'!O660:O669)</f>
        <v>0</v>
      </c>
      <c r="G47" s="288">
        <f>SUM('Mau A1'!P660:P669)</f>
        <v>108</v>
      </c>
      <c r="H47" s="288">
        <v>0</v>
      </c>
      <c r="I47" s="288">
        <v>0</v>
      </c>
      <c r="J47" s="288">
        <v>0</v>
      </c>
      <c r="K47" s="288">
        <v>0</v>
      </c>
      <c r="L47" s="288">
        <v>0</v>
      </c>
      <c r="M47" s="288">
        <v>0</v>
      </c>
      <c r="N47" s="288">
        <v>0</v>
      </c>
      <c r="O47" s="288">
        <v>0</v>
      </c>
      <c r="P47" s="279">
        <f>'Mau A1'!AC660</f>
        <v>108</v>
      </c>
      <c r="Q47" s="288">
        <f>SUM('Mau A1'!Z660:Z669)</f>
        <v>0</v>
      </c>
      <c r="R47" s="21">
        <f t="shared" si="7"/>
        <v>108</v>
      </c>
      <c r="S47" s="303">
        <f t="shared" si="8"/>
        <v>108</v>
      </c>
      <c r="T47" s="303">
        <f>SUM('Mau A1'!AC614:AC623)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A1'!B670="","",'Mau A1'!B670)</f>
        <v>TG 3</v>
      </c>
      <c r="C48" s="28" t="str">
        <f>IF('Mau A1'!C670="","",'Mau A1'!C670)</f>
        <v/>
      </c>
      <c r="D48" s="29">
        <f>SUM('Mau A1'!M670:M679)</f>
        <v>639</v>
      </c>
      <c r="E48" s="288">
        <f>SUM('Mau A1'!N670:N679)</f>
        <v>0</v>
      </c>
      <c r="F48" s="288">
        <f>SUM('Mau A1'!O670:O679)</f>
        <v>0</v>
      </c>
      <c r="G48" s="288">
        <f>SUM('Mau A1'!P670:P679)</f>
        <v>639</v>
      </c>
      <c r="H48" s="288">
        <v>0</v>
      </c>
      <c r="I48" s="288">
        <v>0</v>
      </c>
      <c r="J48" s="288">
        <v>0</v>
      </c>
      <c r="K48" s="288">
        <v>0</v>
      </c>
      <c r="L48" s="288">
        <v>0</v>
      </c>
      <c r="M48" s="288">
        <v>0</v>
      </c>
      <c r="N48" s="288">
        <v>0</v>
      </c>
      <c r="O48" s="288">
        <v>0</v>
      </c>
      <c r="P48" s="279">
        <f>'Mau A1'!AC670</f>
        <v>639</v>
      </c>
      <c r="Q48" s="288">
        <f>SUM('Mau A1'!Z670:Z679)</f>
        <v>0</v>
      </c>
      <c r="R48" s="21">
        <f t="shared" si="7"/>
        <v>639</v>
      </c>
      <c r="S48" s="303">
        <f t="shared" si="8"/>
        <v>639</v>
      </c>
      <c r="T48" s="303">
        <f>SUM('Mau A1'!AC606:AC615)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17" t="s">
        <v>70</v>
      </c>
      <c r="B49" s="318"/>
      <c r="C49" s="318"/>
      <c r="D49" s="47">
        <f t="shared" ref="D49:T49" si="10">SUM(D11:D48)</f>
        <v>24242.599999999995</v>
      </c>
      <c r="E49" s="47">
        <f t="shared" si="10"/>
        <v>2336.3000000000002</v>
      </c>
      <c r="F49" s="47">
        <f t="shared" si="10"/>
        <v>0</v>
      </c>
      <c r="G49" s="47">
        <f t="shared" si="10"/>
        <v>26884.899999999998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12802.199999999999</v>
      </c>
      <c r="N49" s="47">
        <f t="shared" si="10"/>
        <v>-2981.1</v>
      </c>
      <c r="O49" s="47">
        <f t="shared" si="10"/>
        <v>-585</v>
      </c>
      <c r="P49" s="285">
        <f t="shared" si="10"/>
        <v>11351.600000000002</v>
      </c>
      <c r="Q49" s="48">
        <f t="shared" si="10"/>
        <v>0</v>
      </c>
      <c r="R49" s="47">
        <f t="shared" si="10"/>
        <v>6322.1</v>
      </c>
      <c r="S49" s="304">
        <f t="shared" si="10"/>
        <v>6839.8</v>
      </c>
      <c r="T49" s="304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7"/>
      <c r="I50" s="287"/>
      <c r="J50" s="119"/>
      <c r="K50" s="119"/>
      <c r="L50" s="287"/>
      <c r="M50" s="119"/>
      <c r="N50" s="119"/>
      <c r="O50" s="119"/>
      <c r="P50" s="294"/>
      <c r="Q50" s="119"/>
      <c r="R50" s="264"/>
      <c r="S50" s="296"/>
      <c r="T50" s="296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4"/>
      <c r="Q51" s="119"/>
      <c r="R51" s="264"/>
      <c r="S51" s="296"/>
      <c r="T51" s="296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7"/>
      <c r="N52" s="287"/>
      <c r="O52" s="287"/>
      <c r="P52" s="290"/>
      <c r="Q52" s="287"/>
      <c r="R52" s="264"/>
      <c r="S52" s="296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15" t="s">
        <v>73</v>
      </c>
      <c r="B53" s="316"/>
      <c r="C53" s="55" t="s">
        <v>74</v>
      </c>
      <c r="D53" s="1"/>
      <c r="E53" s="287"/>
      <c r="F53" s="264"/>
      <c r="G53" s="266" t="s">
        <v>75</v>
      </c>
      <c r="H53" s="287"/>
      <c r="I53" s="266" t="s">
        <v>76</v>
      </c>
      <c r="J53" s="287"/>
      <c r="K53" s="287"/>
      <c r="L53" s="266" t="s">
        <v>77</v>
      </c>
      <c r="M53" s="287"/>
      <c r="N53" s="264"/>
      <c r="O53" s="266" t="s">
        <v>78</v>
      </c>
      <c r="P53" s="290"/>
      <c r="Q53" s="287"/>
      <c r="R53" s="264"/>
      <c r="S53" s="305" t="s">
        <v>79</v>
      </c>
      <c r="T53" s="296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7"/>
      <c r="F54" s="287"/>
      <c r="G54" s="287"/>
      <c r="H54" s="287"/>
      <c r="I54" s="287"/>
      <c r="J54" s="287"/>
      <c r="K54" s="287"/>
      <c r="L54" s="287"/>
      <c r="M54" s="287"/>
      <c r="N54" s="287"/>
      <c r="O54" s="287"/>
      <c r="P54" s="290"/>
      <c r="Q54" s="287"/>
      <c r="R54" s="264"/>
      <c r="S54" s="296"/>
      <c r="T54" s="296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7"/>
      <c r="F55" s="287"/>
      <c r="G55" s="287"/>
      <c r="H55" s="287"/>
      <c r="I55" s="287"/>
      <c r="J55" s="287"/>
      <c r="K55" s="56"/>
      <c r="L55" s="56"/>
      <c r="M55" s="287"/>
      <c r="N55" s="287"/>
      <c r="O55" s="287"/>
      <c r="P55" s="290"/>
      <c r="Q55" s="287"/>
      <c r="R55" s="264"/>
      <c r="S55" s="296"/>
      <c r="T55" s="296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7"/>
      <c r="F56" s="287"/>
      <c r="G56" s="287"/>
      <c r="H56" s="287"/>
      <c r="I56" s="287"/>
      <c r="J56" s="287"/>
      <c r="K56" s="265"/>
      <c r="L56" s="265"/>
      <c r="M56" s="287"/>
      <c r="N56" s="287"/>
      <c r="O56" s="57"/>
      <c r="P56" s="286"/>
      <c r="Q56" s="57"/>
      <c r="R56" s="264"/>
      <c r="S56" s="296"/>
      <c r="T56" s="296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90"/>
      <c r="Q57" s="287"/>
      <c r="R57" s="264"/>
      <c r="S57" s="296"/>
      <c r="T57" s="296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7"/>
      <c r="F58" s="287"/>
      <c r="G58" s="287"/>
      <c r="H58" s="287"/>
      <c r="I58" s="287"/>
      <c r="J58" s="287"/>
      <c r="K58" s="287"/>
      <c r="L58" s="287"/>
      <c r="M58" s="287"/>
      <c r="N58" s="287"/>
      <c r="O58" s="287"/>
      <c r="P58" s="290"/>
      <c r="Q58" s="287"/>
      <c r="R58" s="264"/>
      <c r="S58" s="296"/>
      <c r="T58" s="296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7"/>
      <c r="F59" s="287"/>
      <c r="G59" s="287"/>
      <c r="H59" s="287"/>
      <c r="I59" s="287"/>
      <c r="J59" s="287"/>
      <c r="K59" s="287"/>
      <c r="L59" s="287"/>
      <c r="M59" s="287"/>
      <c r="N59" s="287"/>
      <c r="O59" s="287"/>
      <c r="P59" s="290"/>
      <c r="Q59" s="287"/>
      <c r="R59" s="264"/>
      <c r="S59" s="296"/>
      <c r="T59" s="296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7"/>
      <c r="F60" s="287"/>
      <c r="G60" s="287"/>
      <c r="H60" s="287"/>
      <c r="I60" s="287"/>
      <c r="J60" s="287"/>
      <c r="K60" s="287"/>
      <c r="L60" s="287"/>
      <c r="M60" s="287"/>
      <c r="N60" s="287"/>
      <c r="O60" s="287"/>
      <c r="P60" s="290"/>
      <c r="Q60" s="287"/>
      <c r="R60" s="264"/>
      <c r="S60" s="296"/>
      <c r="T60" s="296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90"/>
      <c r="Q61" s="287"/>
      <c r="R61" s="264"/>
      <c r="S61" s="296"/>
      <c r="T61" s="296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7"/>
      <c r="F62" s="287"/>
      <c r="G62" s="287"/>
      <c r="H62" s="287"/>
      <c r="I62" s="287"/>
      <c r="J62" s="287"/>
      <c r="K62" s="287"/>
      <c r="L62" s="287"/>
      <c r="M62" s="287"/>
      <c r="N62" s="287"/>
      <c r="O62" s="287"/>
      <c r="P62" s="290"/>
      <c r="Q62" s="287"/>
      <c r="R62" s="264"/>
      <c r="S62" s="296"/>
      <c r="T62" s="296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7"/>
      <c r="F63" s="287"/>
      <c r="G63" s="287"/>
      <c r="H63" s="287"/>
      <c r="I63" s="287"/>
      <c r="J63" s="287"/>
      <c r="K63" s="287"/>
      <c r="L63" s="287"/>
      <c r="M63" s="287"/>
      <c r="N63" s="287"/>
      <c r="O63" s="287"/>
      <c r="P63" s="290"/>
      <c r="Q63" s="287"/>
      <c r="R63" s="264"/>
      <c r="S63" s="296"/>
      <c r="T63" s="296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7"/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90"/>
      <c r="Q64" s="287"/>
      <c r="R64" s="264"/>
      <c r="S64" s="296"/>
      <c r="T64" s="296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90"/>
      <c r="Q65" s="287"/>
      <c r="R65" s="264"/>
      <c r="S65" s="296"/>
      <c r="T65" s="296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7"/>
      <c r="F66" s="287"/>
      <c r="G66" s="287"/>
      <c r="H66" s="287"/>
      <c r="I66" s="287"/>
      <c r="J66" s="287"/>
      <c r="K66" s="287"/>
      <c r="L66" s="287"/>
      <c r="M66" s="287"/>
      <c r="N66" s="287"/>
      <c r="O66" s="287"/>
      <c r="P66" s="290"/>
      <c r="Q66" s="287"/>
      <c r="R66" s="264"/>
      <c r="S66" s="296"/>
      <c r="T66" s="296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90"/>
      <c r="Q67" s="287"/>
      <c r="R67" s="264"/>
      <c r="S67" s="296"/>
      <c r="T67" s="296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90"/>
      <c r="Q68" s="287"/>
      <c r="R68" s="264"/>
      <c r="S68" s="296"/>
      <c r="T68" s="296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90"/>
      <c r="Q69" s="287"/>
      <c r="R69" s="264"/>
      <c r="S69" s="296"/>
      <c r="T69" s="296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90"/>
      <c r="Q70" s="287"/>
      <c r="R70" s="264"/>
      <c r="S70" s="296"/>
      <c r="T70" s="296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90"/>
      <c r="Q71" s="287"/>
      <c r="R71" s="264"/>
      <c r="S71" s="296"/>
      <c r="T71" s="296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90"/>
      <c r="Q72" s="287"/>
      <c r="R72" s="264"/>
      <c r="S72" s="296"/>
      <c r="T72" s="296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90"/>
      <c r="Q73" s="287"/>
      <c r="R73" s="264"/>
      <c r="S73" s="296"/>
      <c r="T73" s="296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7"/>
      <c r="F74" s="287"/>
      <c r="G74" s="287"/>
      <c r="H74" s="287"/>
      <c r="I74" s="287"/>
      <c r="J74" s="287"/>
      <c r="K74" s="287"/>
      <c r="L74" s="287"/>
      <c r="M74" s="287"/>
      <c r="N74" s="287"/>
      <c r="O74" s="287"/>
      <c r="P74" s="290"/>
      <c r="Q74" s="287"/>
      <c r="R74" s="264"/>
      <c r="S74" s="296"/>
      <c r="T74" s="296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90"/>
      <c r="Q75" s="287"/>
      <c r="R75" s="264"/>
      <c r="S75" s="296"/>
      <c r="T75" s="296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90"/>
      <c r="Q76" s="287"/>
      <c r="R76" s="264"/>
      <c r="S76" s="296"/>
      <c r="T76" s="296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90"/>
      <c r="Q77" s="287"/>
      <c r="R77" s="264"/>
      <c r="S77" s="296"/>
      <c r="T77" s="296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90"/>
      <c r="Q78" s="287"/>
      <c r="R78" s="264"/>
      <c r="S78" s="296"/>
      <c r="T78" s="296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90"/>
      <c r="Q79" s="287"/>
      <c r="R79" s="264"/>
      <c r="S79" s="296"/>
      <c r="T79" s="296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7"/>
      <c r="F80" s="287"/>
      <c r="G80" s="287"/>
      <c r="H80" s="287"/>
      <c r="I80" s="287"/>
      <c r="J80" s="287"/>
      <c r="K80" s="287"/>
      <c r="L80" s="287"/>
      <c r="M80" s="287"/>
      <c r="N80" s="287"/>
      <c r="O80" s="287"/>
      <c r="P80" s="290"/>
      <c r="Q80" s="287"/>
      <c r="R80" s="264"/>
      <c r="S80" s="296"/>
      <c r="T80" s="296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90"/>
      <c r="Q81" s="287"/>
      <c r="R81" s="264"/>
      <c r="S81" s="296"/>
      <c r="T81" s="296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90"/>
      <c r="Q82" s="287"/>
      <c r="R82" s="264"/>
      <c r="S82" s="296"/>
      <c r="T82" s="296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90"/>
      <c r="Q83" s="287"/>
      <c r="R83" s="264"/>
      <c r="S83" s="296"/>
      <c r="T83" s="296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90"/>
      <c r="Q84" s="287"/>
      <c r="R84" s="264"/>
      <c r="S84" s="296"/>
      <c r="T84" s="296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7"/>
      <c r="F85" s="287"/>
      <c r="G85" s="287"/>
      <c r="H85" s="287"/>
      <c r="I85" s="287"/>
      <c r="J85" s="287"/>
      <c r="K85" s="287"/>
      <c r="L85" s="287"/>
      <c r="M85" s="287"/>
      <c r="N85" s="287"/>
      <c r="O85" s="287"/>
      <c r="P85" s="290"/>
      <c r="Q85" s="287"/>
      <c r="R85" s="264"/>
      <c r="S85" s="296"/>
      <c r="T85" s="296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90"/>
      <c r="Q86" s="287"/>
      <c r="R86" s="264"/>
      <c r="S86" s="296"/>
      <c r="T86" s="296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90"/>
      <c r="Q87" s="287"/>
      <c r="R87" s="264"/>
      <c r="S87" s="296"/>
      <c r="T87" s="296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90"/>
      <c r="Q88" s="287"/>
      <c r="R88" s="264"/>
      <c r="S88" s="296"/>
      <c r="T88" s="296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90"/>
      <c r="Q89" s="287"/>
      <c r="R89" s="264"/>
      <c r="S89" s="296"/>
      <c r="T89" s="296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90"/>
      <c r="Q90" s="287"/>
      <c r="R90" s="264"/>
      <c r="S90" s="296"/>
      <c r="T90" s="296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90"/>
      <c r="Q91" s="287"/>
      <c r="R91" s="264"/>
      <c r="S91" s="296"/>
      <c r="T91" s="296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90"/>
      <c r="Q92" s="287"/>
      <c r="R92" s="264"/>
      <c r="S92" s="296"/>
      <c r="T92" s="296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90"/>
      <c r="Q93" s="287"/>
      <c r="R93" s="264"/>
      <c r="S93" s="296"/>
      <c r="T93" s="296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90"/>
      <c r="Q94" s="287"/>
      <c r="R94" s="264"/>
      <c r="S94" s="296"/>
      <c r="T94" s="296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90"/>
      <c r="Q95" s="287"/>
      <c r="R95" s="264"/>
      <c r="S95" s="296"/>
      <c r="T95" s="296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7"/>
      <c r="F96" s="287"/>
      <c r="G96" s="287"/>
      <c r="H96" s="287"/>
      <c r="I96" s="287"/>
      <c r="J96" s="287"/>
      <c r="K96" s="287"/>
      <c r="L96" s="287"/>
      <c r="M96" s="287"/>
      <c r="N96" s="287"/>
      <c r="O96" s="287"/>
      <c r="P96" s="290"/>
      <c r="Q96" s="287"/>
      <c r="R96" s="264"/>
      <c r="S96" s="296"/>
      <c r="T96" s="296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90"/>
      <c r="Q97" s="287"/>
      <c r="R97" s="264"/>
      <c r="S97" s="296"/>
      <c r="T97" s="296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7"/>
      <c r="F98" s="287"/>
      <c r="G98" s="287"/>
      <c r="H98" s="287"/>
      <c r="I98" s="287"/>
      <c r="J98" s="287"/>
      <c r="K98" s="287"/>
      <c r="L98" s="287"/>
      <c r="M98" s="287"/>
      <c r="N98" s="287"/>
      <c r="O98" s="287"/>
      <c r="P98" s="290"/>
      <c r="Q98" s="287"/>
      <c r="R98" s="264"/>
      <c r="S98" s="296"/>
      <c r="T98" s="296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90"/>
      <c r="Q99" s="287"/>
      <c r="R99" s="264"/>
      <c r="S99" s="296"/>
      <c r="T99" s="296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90"/>
      <c r="Q100" s="287"/>
      <c r="R100" s="264"/>
      <c r="S100" s="296"/>
      <c r="T100" s="296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90"/>
      <c r="Q101" s="287"/>
      <c r="R101" s="264"/>
      <c r="S101" s="296"/>
      <c r="T101" s="296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90"/>
      <c r="Q102" s="287"/>
      <c r="R102" s="264"/>
      <c r="S102" s="296"/>
      <c r="T102" s="296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90"/>
      <c r="Q103" s="287"/>
      <c r="R103" s="264"/>
      <c r="S103" s="296"/>
      <c r="T103" s="296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7"/>
      <c r="F104" s="287"/>
      <c r="G104" s="287"/>
      <c r="H104" s="287"/>
      <c r="I104" s="287"/>
      <c r="J104" s="287"/>
      <c r="K104" s="287"/>
      <c r="L104" s="287"/>
      <c r="M104" s="287"/>
      <c r="N104" s="287"/>
      <c r="O104" s="287"/>
      <c r="P104" s="290"/>
      <c r="Q104" s="287"/>
      <c r="R104" s="264"/>
      <c r="S104" s="296"/>
      <c r="T104" s="296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90"/>
      <c r="Q105" s="287"/>
      <c r="R105" s="264"/>
      <c r="S105" s="296"/>
      <c r="T105" s="296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90"/>
      <c r="Q106" s="287"/>
      <c r="R106" s="264"/>
      <c r="S106" s="296"/>
      <c r="T106" s="296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90"/>
      <c r="Q107" s="287"/>
      <c r="R107" s="264"/>
      <c r="S107" s="296"/>
      <c r="T107" s="296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7"/>
      <c r="F108" s="287"/>
      <c r="G108" s="287"/>
      <c r="H108" s="287"/>
      <c r="I108" s="287"/>
      <c r="J108" s="287"/>
      <c r="K108" s="287"/>
      <c r="L108" s="287"/>
      <c r="M108" s="287"/>
      <c r="N108" s="287"/>
      <c r="O108" s="287"/>
      <c r="P108" s="290"/>
      <c r="Q108" s="287"/>
      <c r="R108" s="264"/>
      <c r="S108" s="296"/>
      <c r="T108" s="296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90"/>
      <c r="Q109" s="287"/>
      <c r="R109" s="264"/>
      <c r="S109" s="296"/>
      <c r="T109" s="296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7"/>
      <c r="F110" s="287"/>
      <c r="G110" s="287"/>
      <c r="H110" s="287"/>
      <c r="I110" s="287"/>
      <c r="J110" s="287"/>
      <c r="K110" s="287"/>
      <c r="L110" s="287"/>
      <c r="M110" s="287"/>
      <c r="N110" s="287"/>
      <c r="O110" s="287"/>
      <c r="P110" s="290"/>
      <c r="Q110" s="287"/>
      <c r="R110" s="264"/>
      <c r="S110" s="296"/>
      <c r="T110" s="296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90"/>
      <c r="Q111" s="287"/>
      <c r="R111" s="264"/>
      <c r="S111" s="296"/>
      <c r="T111" s="296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90"/>
      <c r="Q112" s="287"/>
      <c r="R112" s="264"/>
      <c r="S112" s="296"/>
      <c r="T112" s="296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7"/>
      <c r="F113" s="287"/>
      <c r="G113" s="287"/>
      <c r="H113" s="287"/>
      <c r="I113" s="287"/>
      <c r="J113" s="287"/>
      <c r="K113" s="287"/>
      <c r="L113" s="287"/>
      <c r="M113" s="287"/>
      <c r="N113" s="287"/>
      <c r="O113" s="287"/>
      <c r="P113" s="290"/>
      <c r="Q113" s="287"/>
      <c r="R113" s="264"/>
      <c r="S113" s="296"/>
      <c r="T113" s="296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90"/>
      <c r="Q114" s="287"/>
      <c r="R114" s="264"/>
      <c r="S114" s="296"/>
      <c r="T114" s="296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7"/>
      <c r="F115" s="287"/>
      <c r="G115" s="287"/>
      <c r="H115" s="287"/>
      <c r="I115" s="287"/>
      <c r="J115" s="287"/>
      <c r="K115" s="287"/>
      <c r="L115" s="287"/>
      <c r="M115" s="287"/>
      <c r="N115" s="287"/>
      <c r="O115" s="287"/>
      <c r="P115" s="290"/>
      <c r="Q115" s="287"/>
      <c r="R115" s="264"/>
      <c r="S115" s="296"/>
      <c r="T115" s="296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7"/>
      <c r="F116" s="287"/>
      <c r="G116" s="287"/>
      <c r="H116" s="287"/>
      <c r="I116" s="287"/>
      <c r="J116" s="287"/>
      <c r="K116" s="287"/>
      <c r="L116" s="287"/>
      <c r="M116" s="287"/>
      <c r="N116" s="287"/>
      <c r="O116" s="287"/>
      <c r="P116" s="290"/>
      <c r="Q116" s="287"/>
      <c r="R116" s="264"/>
      <c r="S116" s="296"/>
      <c r="T116" s="296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7"/>
      <c r="F117" s="287"/>
      <c r="G117" s="287"/>
      <c r="H117" s="287"/>
      <c r="I117" s="287"/>
      <c r="J117" s="287"/>
      <c r="K117" s="287"/>
      <c r="L117" s="287"/>
      <c r="M117" s="287"/>
      <c r="N117" s="287"/>
      <c r="O117" s="287"/>
      <c r="P117" s="290"/>
      <c r="Q117" s="287"/>
      <c r="R117" s="264"/>
      <c r="S117" s="296"/>
      <c r="T117" s="296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  <c r="O118" s="287"/>
      <c r="P118" s="290"/>
      <c r="Q118" s="287"/>
      <c r="R118" s="264"/>
      <c r="S118" s="296"/>
      <c r="T118" s="296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90"/>
      <c r="Q119" s="287"/>
      <c r="R119" s="264"/>
      <c r="S119" s="296"/>
      <c r="T119" s="296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90"/>
      <c r="Q120" s="287"/>
      <c r="R120" s="264"/>
      <c r="S120" s="296"/>
      <c r="T120" s="296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90"/>
      <c r="Q121" s="287"/>
      <c r="R121" s="264"/>
      <c r="S121" s="296"/>
      <c r="T121" s="296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90"/>
      <c r="Q122" s="287"/>
      <c r="R122" s="264"/>
      <c r="S122" s="296"/>
      <c r="T122" s="296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7"/>
      <c r="F123" s="287"/>
      <c r="G123" s="287"/>
      <c r="H123" s="287"/>
      <c r="I123" s="287"/>
      <c r="J123" s="287"/>
      <c r="K123" s="287"/>
      <c r="L123" s="287"/>
      <c r="M123" s="287"/>
      <c r="N123" s="287"/>
      <c r="O123" s="287"/>
      <c r="P123" s="290"/>
      <c r="Q123" s="287"/>
      <c r="R123" s="264"/>
      <c r="S123" s="296"/>
      <c r="T123" s="296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90"/>
      <c r="Q124" s="287"/>
      <c r="R124" s="264"/>
      <c r="S124" s="296"/>
      <c r="T124" s="296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90"/>
      <c r="Q125" s="287"/>
      <c r="R125" s="264"/>
      <c r="S125" s="296"/>
      <c r="T125" s="296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7"/>
      <c r="F126" s="287"/>
      <c r="G126" s="287"/>
      <c r="H126" s="287"/>
      <c r="I126" s="287"/>
      <c r="J126" s="287"/>
      <c r="K126" s="287"/>
      <c r="L126" s="287"/>
      <c r="M126" s="287"/>
      <c r="N126" s="287"/>
      <c r="O126" s="287"/>
      <c r="P126" s="290"/>
      <c r="Q126" s="287"/>
      <c r="R126" s="264"/>
      <c r="S126" s="296"/>
      <c r="T126" s="296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90"/>
      <c r="Q127" s="287"/>
      <c r="R127" s="264"/>
      <c r="S127" s="296"/>
      <c r="T127" s="296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90"/>
      <c r="Q128" s="287"/>
      <c r="R128" s="264"/>
      <c r="S128" s="296"/>
      <c r="T128" s="296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7"/>
      <c r="F129" s="287"/>
      <c r="G129" s="287"/>
      <c r="H129" s="287"/>
      <c r="I129" s="287"/>
      <c r="J129" s="287"/>
      <c r="K129" s="287"/>
      <c r="L129" s="287"/>
      <c r="M129" s="287"/>
      <c r="N129" s="287"/>
      <c r="O129" s="287"/>
      <c r="P129" s="290"/>
      <c r="Q129" s="287"/>
      <c r="R129" s="264"/>
      <c r="S129" s="296"/>
      <c r="T129" s="296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90"/>
      <c r="Q130" s="287"/>
      <c r="R130" s="264"/>
      <c r="S130" s="296"/>
      <c r="T130" s="296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90"/>
      <c r="Q131" s="287"/>
      <c r="R131" s="264"/>
      <c r="S131" s="296"/>
      <c r="T131" s="296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7"/>
      <c r="F132" s="287"/>
      <c r="G132" s="287"/>
      <c r="H132" s="287"/>
      <c r="I132" s="287"/>
      <c r="J132" s="287"/>
      <c r="K132" s="287"/>
      <c r="L132" s="287"/>
      <c r="M132" s="287"/>
      <c r="N132" s="287"/>
      <c r="O132" s="287"/>
      <c r="P132" s="290"/>
      <c r="Q132" s="287"/>
      <c r="R132" s="264"/>
      <c r="S132" s="296"/>
      <c r="T132" s="296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7"/>
      <c r="F133" s="287"/>
      <c r="G133" s="287"/>
      <c r="H133" s="287"/>
      <c r="I133" s="287"/>
      <c r="J133" s="287"/>
      <c r="K133" s="287"/>
      <c r="L133" s="287"/>
      <c r="M133" s="287"/>
      <c r="N133" s="287"/>
      <c r="O133" s="287"/>
      <c r="P133" s="290"/>
      <c r="Q133" s="287"/>
      <c r="R133" s="264"/>
      <c r="S133" s="296"/>
      <c r="T133" s="296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  <c r="P134" s="290"/>
      <c r="Q134" s="287"/>
      <c r="R134" s="264"/>
      <c r="S134" s="296"/>
      <c r="T134" s="296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7"/>
      <c r="F135" s="287"/>
      <c r="G135" s="287"/>
      <c r="H135" s="287"/>
      <c r="I135" s="287"/>
      <c r="J135" s="287"/>
      <c r="K135" s="287"/>
      <c r="L135" s="287"/>
      <c r="M135" s="287"/>
      <c r="N135" s="287"/>
      <c r="O135" s="287"/>
      <c r="P135" s="290"/>
      <c r="Q135" s="287"/>
      <c r="R135" s="264"/>
      <c r="S135" s="296"/>
      <c r="T135" s="296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7"/>
      <c r="F136" s="287"/>
      <c r="G136" s="287"/>
      <c r="H136" s="287"/>
      <c r="I136" s="287"/>
      <c r="J136" s="287"/>
      <c r="K136" s="287"/>
      <c r="L136" s="287"/>
      <c r="M136" s="287"/>
      <c r="N136" s="287"/>
      <c r="O136" s="287"/>
      <c r="P136" s="290"/>
      <c r="Q136" s="287"/>
      <c r="R136" s="264"/>
      <c r="S136" s="296"/>
      <c r="T136" s="296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7"/>
      <c r="F137" s="287"/>
      <c r="G137" s="287"/>
      <c r="H137" s="287"/>
      <c r="I137" s="287"/>
      <c r="J137" s="287"/>
      <c r="K137" s="287"/>
      <c r="L137" s="287"/>
      <c r="M137" s="287"/>
      <c r="N137" s="287"/>
      <c r="O137" s="287"/>
      <c r="P137" s="290"/>
      <c r="Q137" s="287"/>
      <c r="R137" s="264"/>
      <c r="S137" s="296"/>
      <c r="T137" s="296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  <c r="P138" s="290"/>
      <c r="Q138" s="287"/>
      <c r="R138" s="264"/>
      <c r="S138" s="296"/>
      <c r="T138" s="296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290"/>
      <c r="Q139" s="287"/>
      <c r="R139" s="264"/>
      <c r="S139" s="296"/>
      <c r="T139" s="296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7"/>
      <c r="F140" s="287"/>
      <c r="G140" s="287"/>
      <c r="H140" s="287"/>
      <c r="I140" s="287"/>
      <c r="J140" s="287"/>
      <c r="K140" s="287"/>
      <c r="L140" s="287"/>
      <c r="M140" s="287"/>
      <c r="N140" s="287"/>
      <c r="O140" s="287"/>
      <c r="P140" s="290"/>
      <c r="Q140" s="287"/>
      <c r="R140" s="264"/>
      <c r="S140" s="296"/>
      <c r="T140" s="296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7"/>
      <c r="F141" s="287"/>
      <c r="G141" s="287"/>
      <c r="H141" s="287"/>
      <c r="I141" s="287"/>
      <c r="J141" s="287"/>
      <c r="K141" s="287"/>
      <c r="L141" s="287"/>
      <c r="M141" s="287"/>
      <c r="N141" s="287"/>
      <c r="O141" s="287"/>
      <c r="P141" s="290"/>
      <c r="Q141" s="287"/>
      <c r="R141" s="264"/>
      <c r="S141" s="296"/>
      <c r="T141" s="296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7"/>
      <c r="F142" s="287"/>
      <c r="G142" s="287"/>
      <c r="H142" s="287"/>
      <c r="I142" s="287"/>
      <c r="J142" s="287"/>
      <c r="K142" s="287"/>
      <c r="L142" s="287"/>
      <c r="M142" s="287"/>
      <c r="N142" s="287"/>
      <c r="O142" s="287"/>
      <c r="P142" s="290"/>
      <c r="Q142" s="287"/>
      <c r="R142" s="264"/>
      <c r="S142" s="296"/>
      <c r="T142" s="296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7"/>
      <c r="F143" s="287"/>
      <c r="G143" s="287"/>
      <c r="H143" s="287"/>
      <c r="I143" s="287"/>
      <c r="J143" s="287"/>
      <c r="K143" s="287"/>
      <c r="L143" s="287"/>
      <c r="M143" s="287"/>
      <c r="N143" s="287"/>
      <c r="O143" s="287"/>
      <c r="P143" s="290"/>
      <c r="Q143" s="287"/>
      <c r="R143" s="264"/>
      <c r="S143" s="296"/>
      <c r="T143" s="296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7"/>
      <c r="F144" s="287"/>
      <c r="G144" s="287"/>
      <c r="H144" s="287"/>
      <c r="I144" s="287"/>
      <c r="J144" s="287"/>
      <c r="K144" s="287"/>
      <c r="L144" s="287"/>
      <c r="M144" s="287"/>
      <c r="N144" s="287"/>
      <c r="O144" s="287"/>
      <c r="P144" s="290"/>
      <c r="Q144" s="287"/>
      <c r="R144" s="264"/>
      <c r="S144" s="296"/>
      <c r="T144" s="296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90"/>
      <c r="Q145" s="287"/>
      <c r="R145" s="264"/>
      <c r="S145" s="296"/>
      <c r="T145" s="296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90"/>
      <c r="Q146" s="287"/>
      <c r="R146" s="264"/>
      <c r="S146" s="296"/>
      <c r="T146" s="296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90"/>
      <c r="Q147" s="287"/>
      <c r="R147" s="264"/>
      <c r="S147" s="296"/>
      <c r="T147" s="296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90"/>
      <c r="Q148" s="287"/>
      <c r="R148" s="264"/>
      <c r="S148" s="296"/>
      <c r="T148" s="296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7"/>
      <c r="F149" s="287"/>
      <c r="G149" s="287"/>
      <c r="H149" s="287"/>
      <c r="I149" s="287"/>
      <c r="J149" s="287"/>
      <c r="K149" s="287"/>
      <c r="L149" s="287"/>
      <c r="M149" s="287"/>
      <c r="N149" s="287"/>
      <c r="O149" s="287"/>
      <c r="P149" s="290"/>
      <c r="Q149" s="287"/>
      <c r="R149" s="264"/>
      <c r="S149" s="296"/>
      <c r="T149" s="296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7"/>
      <c r="F150" s="287"/>
      <c r="G150" s="287"/>
      <c r="H150" s="287"/>
      <c r="I150" s="287"/>
      <c r="J150" s="287"/>
      <c r="K150" s="287"/>
      <c r="L150" s="287"/>
      <c r="M150" s="287"/>
      <c r="N150" s="287"/>
      <c r="O150" s="287"/>
      <c r="P150" s="290"/>
      <c r="Q150" s="287"/>
      <c r="R150" s="264"/>
      <c r="S150" s="296"/>
      <c r="T150" s="296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7"/>
      <c r="F151" s="287"/>
      <c r="G151" s="287"/>
      <c r="H151" s="287"/>
      <c r="I151" s="287"/>
      <c r="J151" s="287"/>
      <c r="K151" s="287"/>
      <c r="L151" s="287"/>
      <c r="M151" s="287"/>
      <c r="N151" s="287"/>
      <c r="O151" s="287"/>
      <c r="P151" s="290"/>
      <c r="Q151" s="287"/>
      <c r="R151" s="264"/>
      <c r="S151" s="296"/>
      <c r="T151" s="296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7"/>
      <c r="F152" s="287"/>
      <c r="G152" s="287"/>
      <c r="H152" s="287"/>
      <c r="I152" s="287"/>
      <c r="J152" s="287"/>
      <c r="K152" s="287"/>
      <c r="L152" s="287"/>
      <c r="M152" s="287"/>
      <c r="N152" s="287"/>
      <c r="O152" s="287"/>
      <c r="P152" s="290"/>
      <c r="Q152" s="287"/>
      <c r="R152" s="264"/>
      <c r="S152" s="296"/>
      <c r="T152" s="296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7"/>
      <c r="F153" s="287"/>
      <c r="G153" s="287"/>
      <c r="H153" s="287"/>
      <c r="I153" s="287"/>
      <c r="J153" s="287"/>
      <c r="K153" s="287"/>
      <c r="L153" s="287"/>
      <c r="M153" s="287"/>
      <c r="N153" s="287"/>
      <c r="O153" s="287"/>
      <c r="P153" s="290"/>
      <c r="Q153" s="287"/>
      <c r="R153" s="264"/>
      <c r="S153" s="296"/>
      <c r="T153" s="296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7"/>
      <c r="F154" s="287"/>
      <c r="G154" s="287"/>
      <c r="H154" s="287"/>
      <c r="I154" s="287"/>
      <c r="J154" s="287"/>
      <c r="K154" s="287"/>
      <c r="L154" s="287"/>
      <c r="M154" s="287"/>
      <c r="N154" s="287"/>
      <c r="O154" s="287"/>
      <c r="P154" s="290"/>
      <c r="Q154" s="287"/>
      <c r="R154" s="264"/>
      <c r="S154" s="296"/>
      <c r="T154" s="296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7"/>
      <c r="F155" s="287"/>
      <c r="G155" s="287"/>
      <c r="H155" s="287"/>
      <c r="I155" s="287"/>
      <c r="J155" s="287"/>
      <c r="K155" s="287"/>
      <c r="L155" s="287"/>
      <c r="M155" s="287"/>
      <c r="N155" s="287"/>
      <c r="O155" s="287"/>
      <c r="P155" s="290"/>
      <c r="Q155" s="287"/>
      <c r="R155" s="264"/>
      <c r="S155" s="296"/>
      <c r="T155" s="296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7"/>
      <c r="F156" s="287"/>
      <c r="G156" s="287"/>
      <c r="H156" s="287"/>
      <c r="I156" s="287"/>
      <c r="J156" s="287"/>
      <c r="K156" s="287"/>
      <c r="L156" s="287"/>
      <c r="M156" s="287"/>
      <c r="N156" s="287"/>
      <c r="O156" s="287"/>
      <c r="P156" s="290"/>
      <c r="Q156" s="287"/>
      <c r="R156" s="264"/>
      <c r="S156" s="296"/>
      <c r="T156" s="296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7"/>
      <c r="F157" s="287"/>
      <c r="G157" s="287"/>
      <c r="H157" s="287"/>
      <c r="I157" s="287"/>
      <c r="J157" s="287"/>
      <c r="K157" s="287"/>
      <c r="L157" s="287"/>
      <c r="M157" s="287"/>
      <c r="N157" s="287"/>
      <c r="O157" s="287"/>
      <c r="P157" s="290"/>
      <c r="Q157" s="287"/>
      <c r="R157" s="264"/>
      <c r="S157" s="296"/>
      <c r="T157" s="296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7"/>
      <c r="F158" s="287"/>
      <c r="G158" s="287"/>
      <c r="H158" s="287"/>
      <c r="I158" s="287"/>
      <c r="J158" s="287"/>
      <c r="K158" s="287"/>
      <c r="L158" s="287"/>
      <c r="M158" s="287"/>
      <c r="N158" s="287"/>
      <c r="O158" s="287"/>
      <c r="P158" s="290"/>
      <c r="Q158" s="287"/>
      <c r="R158" s="264"/>
      <c r="S158" s="296"/>
      <c r="T158" s="296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7"/>
      <c r="F159" s="287"/>
      <c r="G159" s="287"/>
      <c r="H159" s="287"/>
      <c r="I159" s="287"/>
      <c r="J159" s="287"/>
      <c r="K159" s="287"/>
      <c r="L159" s="287"/>
      <c r="M159" s="287"/>
      <c r="N159" s="287"/>
      <c r="O159" s="287"/>
      <c r="P159" s="290"/>
      <c r="Q159" s="287"/>
      <c r="R159" s="264"/>
      <c r="S159" s="296"/>
      <c r="T159" s="296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7"/>
      <c r="F160" s="287"/>
      <c r="G160" s="287"/>
      <c r="H160" s="287"/>
      <c r="I160" s="287"/>
      <c r="J160" s="287"/>
      <c r="K160" s="287"/>
      <c r="L160" s="287"/>
      <c r="M160" s="287"/>
      <c r="N160" s="287"/>
      <c r="O160" s="287"/>
      <c r="P160" s="290"/>
      <c r="Q160" s="287"/>
      <c r="R160" s="264"/>
      <c r="S160" s="296"/>
      <c r="T160" s="296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7"/>
      <c r="F161" s="287"/>
      <c r="G161" s="287"/>
      <c r="H161" s="287"/>
      <c r="I161" s="287"/>
      <c r="J161" s="287"/>
      <c r="K161" s="287"/>
      <c r="L161" s="287"/>
      <c r="M161" s="287"/>
      <c r="N161" s="287"/>
      <c r="O161" s="287"/>
      <c r="P161" s="290"/>
      <c r="Q161" s="287"/>
      <c r="R161" s="264"/>
      <c r="S161" s="296"/>
      <c r="T161" s="296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7"/>
      <c r="F162" s="287"/>
      <c r="G162" s="287"/>
      <c r="H162" s="287"/>
      <c r="I162" s="287"/>
      <c r="J162" s="287"/>
      <c r="K162" s="287"/>
      <c r="L162" s="287"/>
      <c r="M162" s="287"/>
      <c r="N162" s="287"/>
      <c r="O162" s="287"/>
      <c r="P162" s="290"/>
      <c r="Q162" s="287"/>
      <c r="R162" s="264"/>
      <c r="S162" s="296"/>
      <c r="T162" s="296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7"/>
      <c r="F163" s="287"/>
      <c r="G163" s="287"/>
      <c r="H163" s="287"/>
      <c r="I163" s="287"/>
      <c r="J163" s="287"/>
      <c r="K163" s="287"/>
      <c r="L163" s="287"/>
      <c r="M163" s="287"/>
      <c r="N163" s="287"/>
      <c r="O163" s="287"/>
      <c r="P163" s="290"/>
      <c r="Q163" s="287"/>
      <c r="R163" s="264"/>
      <c r="S163" s="296"/>
      <c r="T163" s="296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7"/>
      <c r="F164" s="287"/>
      <c r="G164" s="287"/>
      <c r="H164" s="287"/>
      <c r="I164" s="287"/>
      <c r="J164" s="287"/>
      <c r="K164" s="287"/>
      <c r="L164" s="287"/>
      <c r="M164" s="287"/>
      <c r="N164" s="287"/>
      <c r="O164" s="287"/>
      <c r="P164" s="290"/>
      <c r="Q164" s="287"/>
      <c r="R164" s="264"/>
      <c r="S164" s="296"/>
      <c r="T164" s="296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7"/>
      <c r="F165" s="287"/>
      <c r="G165" s="287"/>
      <c r="H165" s="287"/>
      <c r="I165" s="287"/>
      <c r="J165" s="287"/>
      <c r="K165" s="287"/>
      <c r="L165" s="287"/>
      <c r="M165" s="287"/>
      <c r="N165" s="287"/>
      <c r="O165" s="287"/>
      <c r="P165" s="290"/>
      <c r="Q165" s="287"/>
      <c r="R165" s="264"/>
      <c r="S165" s="296"/>
      <c r="T165" s="296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7"/>
      <c r="F166" s="287"/>
      <c r="G166" s="287"/>
      <c r="H166" s="287"/>
      <c r="I166" s="287"/>
      <c r="J166" s="287"/>
      <c r="K166" s="287"/>
      <c r="L166" s="287"/>
      <c r="M166" s="287"/>
      <c r="N166" s="287"/>
      <c r="O166" s="287"/>
      <c r="P166" s="290"/>
      <c r="Q166" s="287"/>
      <c r="R166" s="264"/>
      <c r="S166" s="296"/>
      <c r="T166" s="296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7"/>
      <c r="F167" s="287"/>
      <c r="G167" s="287"/>
      <c r="H167" s="287"/>
      <c r="I167" s="287"/>
      <c r="J167" s="287"/>
      <c r="K167" s="287"/>
      <c r="L167" s="287"/>
      <c r="M167" s="287"/>
      <c r="N167" s="287"/>
      <c r="O167" s="287"/>
      <c r="P167" s="290"/>
      <c r="Q167" s="287"/>
      <c r="R167" s="264"/>
      <c r="S167" s="296"/>
      <c r="T167" s="296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7"/>
      <c r="F168" s="287"/>
      <c r="G168" s="287"/>
      <c r="H168" s="287"/>
      <c r="I168" s="287"/>
      <c r="J168" s="287"/>
      <c r="K168" s="287"/>
      <c r="L168" s="287"/>
      <c r="M168" s="287"/>
      <c r="N168" s="287"/>
      <c r="O168" s="287"/>
      <c r="P168" s="290"/>
      <c r="Q168" s="287"/>
      <c r="R168" s="264"/>
      <c r="S168" s="296"/>
      <c r="T168" s="296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7"/>
      <c r="F169" s="287"/>
      <c r="G169" s="287"/>
      <c r="H169" s="287"/>
      <c r="I169" s="287"/>
      <c r="J169" s="287"/>
      <c r="K169" s="287"/>
      <c r="L169" s="287"/>
      <c r="M169" s="287"/>
      <c r="N169" s="287"/>
      <c r="O169" s="287"/>
      <c r="P169" s="290"/>
      <c r="Q169" s="287"/>
      <c r="R169" s="264"/>
      <c r="S169" s="296"/>
      <c r="T169" s="296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7"/>
      <c r="F170" s="287"/>
      <c r="G170" s="287"/>
      <c r="H170" s="287"/>
      <c r="I170" s="287"/>
      <c r="J170" s="287"/>
      <c r="K170" s="287"/>
      <c r="L170" s="287"/>
      <c r="M170" s="287"/>
      <c r="N170" s="287"/>
      <c r="O170" s="287"/>
      <c r="P170" s="290"/>
      <c r="Q170" s="287"/>
      <c r="R170" s="264"/>
      <c r="S170" s="296"/>
      <c r="T170" s="296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7"/>
      <c r="F171" s="287"/>
      <c r="G171" s="287"/>
      <c r="H171" s="287"/>
      <c r="I171" s="287"/>
      <c r="J171" s="287"/>
      <c r="K171" s="287"/>
      <c r="L171" s="287"/>
      <c r="M171" s="287"/>
      <c r="N171" s="287"/>
      <c r="O171" s="287"/>
      <c r="P171" s="290"/>
      <c r="Q171" s="287"/>
      <c r="R171" s="264"/>
      <c r="S171" s="296"/>
      <c r="T171" s="296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7"/>
      <c r="F172" s="287"/>
      <c r="G172" s="287"/>
      <c r="H172" s="287"/>
      <c r="I172" s="287"/>
      <c r="J172" s="287"/>
      <c r="K172" s="287"/>
      <c r="L172" s="287"/>
      <c r="M172" s="287"/>
      <c r="N172" s="287"/>
      <c r="O172" s="287"/>
      <c r="P172" s="290"/>
      <c r="Q172" s="287"/>
      <c r="R172" s="264"/>
      <c r="S172" s="296"/>
      <c r="T172" s="296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7"/>
      <c r="F173" s="287"/>
      <c r="G173" s="287"/>
      <c r="H173" s="287"/>
      <c r="I173" s="287"/>
      <c r="J173" s="287"/>
      <c r="K173" s="287"/>
      <c r="L173" s="287"/>
      <c r="M173" s="287"/>
      <c r="N173" s="287"/>
      <c r="O173" s="287"/>
      <c r="P173" s="290"/>
      <c r="Q173" s="287"/>
      <c r="R173" s="264"/>
      <c r="S173" s="296"/>
      <c r="T173" s="296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7"/>
      <c r="F174" s="287"/>
      <c r="G174" s="287"/>
      <c r="H174" s="287"/>
      <c r="I174" s="287"/>
      <c r="J174" s="287"/>
      <c r="K174" s="287"/>
      <c r="L174" s="287"/>
      <c r="M174" s="287"/>
      <c r="N174" s="287"/>
      <c r="O174" s="287"/>
      <c r="P174" s="290"/>
      <c r="Q174" s="287"/>
      <c r="R174" s="264"/>
      <c r="S174" s="296"/>
      <c r="T174" s="296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7"/>
      <c r="F175" s="287"/>
      <c r="G175" s="287"/>
      <c r="H175" s="287"/>
      <c r="I175" s="287"/>
      <c r="J175" s="287"/>
      <c r="K175" s="287"/>
      <c r="L175" s="287"/>
      <c r="M175" s="287"/>
      <c r="N175" s="287"/>
      <c r="O175" s="287"/>
      <c r="P175" s="290"/>
      <c r="Q175" s="287"/>
      <c r="R175" s="264"/>
      <c r="S175" s="296"/>
      <c r="T175" s="296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7"/>
      <c r="F176" s="287"/>
      <c r="G176" s="287"/>
      <c r="H176" s="287"/>
      <c r="I176" s="287"/>
      <c r="J176" s="287"/>
      <c r="K176" s="287"/>
      <c r="L176" s="287"/>
      <c r="M176" s="287"/>
      <c r="N176" s="287"/>
      <c r="O176" s="287"/>
      <c r="P176" s="290"/>
      <c r="Q176" s="287"/>
      <c r="R176" s="264"/>
      <c r="S176" s="296"/>
      <c r="T176" s="296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7"/>
      <c r="F177" s="287"/>
      <c r="G177" s="287"/>
      <c r="H177" s="287"/>
      <c r="I177" s="287"/>
      <c r="J177" s="287"/>
      <c r="K177" s="287"/>
      <c r="L177" s="287"/>
      <c r="M177" s="287"/>
      <c r="N177" s="287"/>
      <c r="O177" s="287"/>
      <c r="P177" s="290"/>
      <c r="Q177" s="287"/>
      <c r="R177" s="264"/>
      <c r="S177" s="296"/>
      <c r="T177" s="296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7"/>
      <c r="F178" s="287"/>
      <c r="G178" s="287"/>
      <c r="H178" s="287"/>
      <c r="I178" s="287"/>
      <c r="J178" s="287"/>
      <c r="K178" s="287"/>
      <c r="L178" s="287"/>
      <c r="M178" s="287"/>
      <c r="N178" s="287"/>
      <c r="O178" s="287"/>
      <c r="P178" s="290"/>
      <c r="Q178" s="287"/>
      <c r="R178" s="264"/>
      <c r="S178" s="296"/>
      <c r="T178" s="296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7"/>
      <c r="F179" s="287"/>
      <c r="G179" s="287"/>
      <c r="H179" s="287"/>
      <c r="I179" s="287"/>
      <c r="J179" s="287"/>
      <c r="K179" s="287"/>
      <c r="L179" s="287"/>
      <c r="M179" s="287"/>
      <c r="N179" s="287"/>
      <c r="O179" s="287"/>
      <c r="P179" s="290"/>
      <c r="Q179" s="287"/>
      <c r="R179" s="264"/>
      <c r="S179" s="296"/>
      <c r="T179" s="296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7"/>
      <c r="F180" s="287"/>
      <c r="G180" s="287"/>
      <c r="H180" s="287"/>
      <c r="I180" s="287"/>
      <c r="J180" s="287"/>
      <c r="K180" s="287"/>
      <c r="L180" s="287"/>
      <c r="M180" s="287"/>
      <c r="N180" s="287"/>
      <c r="O180" s="287"/>
      <c r="P180" s="290"/>
      <c r="Q180" s="287"/>
      <c r="R180" s="264"/>
      <c r="S180" s="296"/>
      <c r="T180" s="296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7"/>
      <c r="F181" s="287"/>
      <c r="G181" s="287"/>
      <c r="H181" s="287"/>
      <c r="I181" s="287"/>
      <c r="J181" s="287"/>
      <c r="K181" s="287"/>
      <c r="L181" s="287"/>
      <c r="M181" s="287"/>
      <c r="N181" s="287"/>
      <c r="O181" s="287"/>
      <c r="P181" s="290"/>
      <c r="Q181" s="287"/>
      <c r="R181" s="264"/>
      <c r="S181" s="296"/>
      <c r="T181" s="296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7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90"/>
      <c r="Q182" s="287"/>
      <c r="R182" s="264"/>
      <c r="S182" s="296"/>
      <c r="T182" s="296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7"/>
      <c r="F183" s="287"/>
      <c r="G183" s="287"/>
      <c r="H183" s="287"/>
      <c r="I183" s="287"/>
      <c r="J183" s="287"/>
      <c r="K183" s="287"/>
      <c r="L183" s="287"/>
      <c r="M183" s="287"/>
      <c r="N183" s="287"/>
      <c r="O183" s="287"/>
      <c r="P183" s="290"/>
      <c r="Q183" s="287"/>
      <c r="R183" s="264"/>
      <c r="S183" s="296"/>
      <c r="T183" s="296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7"/>
      <c r="F184" s="287"/>
      <c r="G184" s="287"/>
      <c r="H184" s="287"/>
      <c r="I184" s="287"/>
      <c r="J184" s="287"/>
      <c r="K184" s="287"/>
      <c r="L184" s="287"/>
      <c r="M184" s="287"/>
      <c r="N184" s="287"/>
      <c r="O184" s="287"/>
      <c r="P184" s="290"/>
      <c r="Q184" s="287"/>
      <c r="R184" s="264"/>
      <c r="S184" s="296"/>
      <c r="T184" s="296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7"/>
      <c r="F185" s="287"/>
      <c r="G185" s="287"/>
      <c r="H185" s="287"/>
      <c r="I185" s="287"/>
      <c r="J185" s="287"/>
      <c r="K185" s="287"/>
      <c r="L185" s="287"/>
      <c r="M185" s="287"/>
      <c r="N185" s="287"/>
      <c r="O185" s="287"/>
      <c r="P185" s="290"/>
      <c r="Q185" s="287"/>
      <c r="R185" s="264"/>
      <c r="S185" s="296"/>
      <c r="T185" s="296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7"/>
      <c r="F186" s="287"/>
      <c r="G186" s="287"/>
      <c r="H186" s="287"/>
      <c r="I186" s="287"/>
      <c r="J186" s="287"/>
      <c r="K186" s="287"/>
      <c r="L186" s="287"/>
      <c r="M186" s="287"/>
      <c r="N186" s="287"/>
      <c r="O186" s="287"/>
      <c r="P186" s="290"/>
      <c r="Q186" s="287"/>
      <c r="R186" s="264"/>
      <c r="S186" s="296"/>
      <c r="T186" s="296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7"/>
      <c r="F187" s="287"/>
      <c r="G187" s="287"/>
      <c r="H187" s="287"/>
      <c r="I187" s="287"/>
      <c r="J187" s="287"/>
      <c r="K187" s="287"/>
      <c r="L187" s="287"/>
      <c r="M187" s="287"/>
      <c r="N187" s="287"/>
      <c r="O187" s="287"/>
      <c r="P187" s="290"/>
      <c r="Q187" s="287"/>
      <c r="R187" s="264"/>
      <c r="S187" s="296"/>
      <c r="T187" s="296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7"/>
      <c r="F188" s="287"/>
      <c r="G188" s="287"/>
      <c r="H188" s="287"/>
      <c r="I188" s="287"/>
      <c r="J188" s="287"/>
      <c r="K188" s="287"/>
      <c r="L188" s="287"/>
      <c r="M188" s="287"/>
      <c r="N188" s="287"/>
      <c r="O188" s="287"/>
      <c r="P188" s="290"/>
      <c r="Q188" s="287"/>
      <c r="R188" s="264"/>
      <c r="S188" s="296"/>
      <c r="T188" s="296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7"/>
      <c r="F189" s="287"/>
      <c r="G189" s="287"/>
      <c r="H189" s="287"/>
      <c r="I189" s="287"/>
      <c r="J189" s="287"/>
      <c r="K189" s="287"/>
      <c r="L189" s="287"/>
      <c r="M189" s="287"/>
      <c r="N189" s="287"/>
      <c r="O189" s="287"/>
      <c r="P189" s="290"/>
      <c r="Q189" s="287"/>
      <c r="R189" s="264"/>
      <c r="S189" s="296"/>
      <c r="T189" s="296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7"/>
      <c r="F190" s="287"/>
      <c r="G190" s="287"/>
      <c r="H190" s="287"/>
      <c r="I190" s="287"/>
      <c r="J190" s="287"/>
      <c r="K190" s="287"/>
      <c r="L190" s="287"/>
      <c r="M190" s="287"/>
      <c r="N190" s="287"/>
      <c r="O190" s="287"/>
      <c r="P190" s="290"/>
      <c r="Q190" s="287"/>
      <c r="R190" s="264"/>
      <c r="S190" s="296"/>
      <c r="T190" s="296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7"/>
      <c r="F191" s="287"/>
      <c r="G191" s="287"/>
      <c r="H191" s="287"/>
      <c r="I191" s="287"/>
      <c r="J191" s="287"/>
      <c r="K191" s="287"/>
      <c r="L191" s="287"/>
      <c r="M191" s="287"/>
      <c r="N191" s="287"/>
      <c r="O191" s="287"/>
      <c r="P191" s="290"/>
      <c r="Q191" s="287"/>
      <c r="R191" s="264"/>
      <c r="S191" s="296"/>
      <c r="T191" s="296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7"/>
      <c r="F192" s="287"/>
      <c r="G192" s="287"/>
      <c r="H192" s="287"/>
      <c r="I192" s="287"/>
      <c r="J192" s="287"/>
      <c r="K192" s="287"/>
      <c r="L192" s="287"/>
      <c r="M192" s="287"/>
      <c r="N192" s="287"/>
      <c r="O192" s="287"/>
      <c r="P192" s="290"/>
      <c r="Q192" s="287"/>
      <c r="R192" s="264"/>
      <c r="S192" s="296"/>
      <c r="T192" s="296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7"/>
      <c r="F193" s="287"/>
      <c r="G193" s="287"/>
      <c r="H193" s="287"/>
      <c r="I193" s="287"/>
      <c r="J193" s="287"/>
      <c r="K193" s="287"/>
      <c r="L193" s="287"/>
      <c r="M193" s="287"/>
      <c r="N193" s="287"/>
      <c r="O193" s="287"/>
      <c r="P193" s="290"/>
      <c r="Q193" s="287"/>
      <c r="R193" s="264"/>
      <c r="S193" s="296"/>
      <c r="T193" s="296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7"/>
      <c r="F194" s="287"/>
      <c r="G194" s="287"/>
      <c r="H194" s="287"/>
      <c r="I194" s="287"/>
      <c r="J194" s="287"/>
      <c r="K194" s="287"/>
      <c r="L194" s="287"/>
      <c r="M194" s="287"/>
      <c r="N194" s="287"/>
      <c r="O194" s="287"/>
      <c r="P194" s="290"/>
      <c r="Q194" s="287"/>
      <c r="R194" s="264"/>
      <c r="S194" s="296"/>
      <c r="T194" s="296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90"/>
      <c r="Q195" s="287"/>
      <c r="R195" s="264"/>
      <c r="S195" s="296"/>
      <c r="T195" s="296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7"/>
      <c r="F196" s="287"/>
      <c r="G196" s="287"/>
      <c r="H196" s="287"/>
      <c r="I196" s="287"/>
      <c r="J196" s="287"/>
      <c r="K196" s="287"/>
      <c r="L196" s="287"/>
      <c r="M196" s="287"/>
      <c r="N196" s="287"/>
      <c r="O196" s="287"/>
      <c r="P196" s="290"/>
      <c r="Q196" s="287"/>
      <c r="R196" s="264"/>
      <c r="S196" s="296"/>
      <c r="T196" s="296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90"/>
      <c r="Q197" s="287"/>
      <c r="R197" s="264"/>
      <c r="S197" s="296"/>
      <c r="T197" s="296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7"/>
      <c r="F198" s="287"/>
      <c r="G198" s="287"/>
      <c r="H198" s="287"/>
      <c r="I198" s="287"/>
      <c r="J198" s="287"/>
      <c r="K198" s="287"/>
      <c r="L198" s="287"/>
      <c r="M198" s="287"/>
      <c r="N198" s="287"/>
      <c r="O198" s="287"/>
      <c r="P198" s="290"/>
      <c r="Q198" s="287"/>
      <c r="R198" s="264"/>
      <c r="S198" s="296"/>
      <c r="T198" s="296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7"/>
      <c r="F199" s="287"/>
      <c r="G199" s="287"/>
      <c r="H199" s="287"/>
      <c r="I199" s="287"/>
      <c r="J199" s="287"/>
      <c r="K199" s="287"/>
      <c r="L199" s="287"/>
      <c r="M199" s="287"/>
      <c r="N199" s="287"/>
      <c r="O199" s="287"/>
      <c r="P199" s="290"/>
      <c r="Q199" s="287"/>
      <c r="R199" s="264"/>
      <c r="S199" s="296"/>
      <c r="T199" s="296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7"/>
      <c r="F200" s="287"/>
      <c r="G200" s="287"/>
      <c r="H200" s="287"/>
      <c r="I200" s="287"/>
      <c r="J200" s="287"/>
      <c r="K200" s="287"/>
      <c r="L200" s="287"/>
      <c r="M200" s="287"/>
      <c r="N200" s="287"/>
      <c r="O200" s="287"/>
      <c r="P200" s="290"/>
      <c r="Q200" s="287"/>
      <c r="R200" s="264"/>
      <c r="S200" s="296"/>
      <c r="T200" s="296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7"/>
      <c r="F201" s="287"/>
      <c r="G201" s="287"/>
      <c r="H201" s="287"/>
      <c r="I201" s="287"/>
      <c r="J201" s="287"/>
      <c r="K201" s="287"/>
      <c r="L201" s="287"/>
      <c r="M201" s="287"/>
      <c r="N201" s="287"/>
      <c r="O201" s="287"/>
      <c r="P201" s="290"/>
      <c r="Q201" s="287"/>
      <c r="R201" s="264"/>
      <c r="S201" s="296"/>
      <c r="T201" s="296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7"/>
      <c r="F202" s="287"/>
      <c r="G202" s="287"/>
      <c r="H202" s="287"/>
      <c r="I202" s="287"/>
      <c r="J202" s="287"/>
      <c r="K202" s="287"/>
      <c r="L202" s="287"/>
      <c r="M202" s="287"/>
      <c r="N202" s="287"/>
      <c r="O202" s="287"/>
      <c r="P202" s="290"/>
      <c r="Q202" s="287"/>
      <c r="R202" s="264"/>
      <c r="S202" s="296"/>
      <c r="T202" s="296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7"/>
      <c r="F203" s="287"/>
      <c r="G203" s="287"/>
      <c r="H203" s="287"/>
      <c r="I203" s="287"/>
      <c r="J203" s="287"/>
      <c r="K203" s="287"/>
      <c r="L203" s="287"/>
      <c r="M203" s="287"/>
      <c r="N203" s="287"/>
      <c r="O203" s="287"/>
      <c r="P203" s="290"/>
      <c r="Q203" s="287"/>
      <c r="R203" s="264"/>
      <c r="S203" s="296"/>
      <c r="T203" s="296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7"/>
      <c r="F204" s="287"/>
      <c r="G204" s="287"/>
      <c r="H204" s="287"/>
      <c r="I204" s="287"/>
      <c r="J204" s="287"/>
      <c r="K204" s="287"/>
      <c r="L204" s="287"/>
      <c r="M204" s="287"/>
      <c r="N204" s="287"/>
      <c r="O204" s="287"/>
      <c r="P204" s="290"/>
      <c r="Q204" s="287"/>
      <c r="R204" s="264"/>
      <c r="S204" s="296"/>
      <c r="T204" s="296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7"/>
      <c r="F205" s="287"/>
      <c r="G205" s="287"/>
      <c r="H205" s="287"/>
      <c r="I205" s="287"/>
      <c r="J205" s="287"/>
      <c r="K205" s="287"/>
      <c r="L205" s="287"/>
      <c r="M205" s="287"/>
      <c r="N205" s="287"/>
      <c r="O205" s="287"/>
      <c r="P205" s="290"/>
      <c r="Q205" s="287"/>
      <c r="R205" s="264"/>
      <c r="S205" s="296"/>
      <c r="T205" s="296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7"/>
      <c r="F206" s="287"/>
      <c r="G206" s="287"/>
      <c r="H206" s="287"/>
      <c r="I206" s="287"/>
      <c r="J206" s="287"/>
      <c r="K206" s="287"/>
      <c r="L206" s="287"/>
      <c r="M206" s="287"/>
      <c r="N206" s="287"/>
      <c r="O206" s="287"/>
      <c r="P206" s="290"/>
      <c r="Q206" s="287"/>
      <c r="R206" s="264"/>
      <c r="S206" s="296"/>
      <c r="T206" s="296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7"/>
      <c r="F207" s="287"/>
      <c r="G207" s="287"/>
      <c r="H207" s="287"/>
      <c r="I207" s="287"/>
      <c r="J207" s="287"/>
      <c r="K207" s="287"/>
      <c r="L207" s="287"/>
      <c r="M207" s="287"/>
      <c r="N207" s="287"/>
      <c r="O207" s="287"/>
      <c r="P207" s="290"/>
      <c r="Q207" s="287"/>
      <c r="R207" s="264"/>
      <c r="S207" s="296"/>
      <c r="T207" s="296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7"/>
      <c r="F208" s="287"/>
      <c r="G208" s="287"/>
      <c r="H208" s="287"/>
      <c r="I208" s="287"/>
      <c r="J208" s="287"/>
      <c r="K208" s="287"/>
      <c r="L208" s="287"/>
      <c r="M208" s="287"/>
      <c r="N208" s="287"/>
      <c r="O208" s="287"/>
      <c r="P208" s="290"/>
      <c r="Q208" s="287"/>
      <c r="R208" s="264"/>
      <c r="S208" s="296"/>
      <c r="T208" s="296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7"/>
      <c r="F209" s="287"/>
      <c r="G209" s="287"/>
      <c r="H209" s="287"/>
      <c r="I209" s="287"/>
      <c r="J209" s="287"/>
      <c r="K209" s="287"/>
      <c r="L209" s="287"/>
      <c r="M209" s="287"/>
      <c r="N209" s="287"/>
      <c r="O209" s="287"/>
      <c r="P209" s="290"/>
      <c r="Q209" s="287"/>
      <c r="R209" s="264"/>
      <c r="S209" s="296"/>
      <c r="T209" s="296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7"/>
      <c r="F210" s="287"/>
      <c r="G210" s="287"/>
      <c r="H210" s="287"/>
      <c r="I210" s="287"/>
      <c r="J210" s="287"/>
      <c r="K210" s="287"/>
      <c r="L210" s="287"/>
      <c r="M210" s="287"/>
      <c r="N210" s="287"/>
      <c r="O210" s="287"/>
      <c r="P210" s="290"/>
      <c r="Q210" s="287"/>
      <c r="R210" s="264"/>
      <c r="S210" s="296"/>
      <c r="T210" s="296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7"/>
      <c r="F211" s="287"/>
      <c r="G211" s="287"/>
      <c r="H211" s="287"/>
      <c r="I211" s="287"/>
      <c r="J211" s="287"/>
      <c r="K211" s="287"/>
      <c r="L211" s="287"/>
      <c r="M211" s="287"/>
      <c r="N211" s="287"/>
      <c r="O211" s="287"/>
      <c r="P211" s="290"/>
      <c r="Q211" s="287"/>
      <c r="R211" s="264"/>
      <c r="S211" s="296"/>
      <c r="T211" s="296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7"/>
      <c r="F212" s="287"/>
      <c r="G212" s="287"/>
      <c r="H212" s="287"/>
      <c r="I212" s="287"/>
      <c r="J212" s="287"/>
      <c r="K212" s="287"/>
      <c r="L212" s="287"/>
      <c r="M212" s="287"/>
      <c r="N212" s="287"/>
      <c r="O212" s="287"/>
      <c r="P212" s="290"/>
      <c r="Q212" s="287"/>
      <c r="R212" s="264"/>
      <c r="S212" s="296"/>
      <c r="T212" s="296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7"/>
      <c r="F213" s="287"/>
      <c r="G213" s="287"/>
      <c r="H213" s="287"/>
      <c r="I213" s="287"/>
      <c r="J213" s="287"/>
      <c r="K213" s="287"/>
      <c r="L213" s="287"/>
      <c r="M213" s="287"/>
      <c r="N213" s="287"/>
      <c r="O213" s="287"/>
      <c r="P213" s="290"/>
      <c r="Q213" s="287"/>
      <c r="R213" s="264"/>
      <c r="S213" s="296"/>
      <c r="T213" s="296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7"/>
      <c r="F214" s="287"/>
      <c r="G214" s="287"/>
      <c r="H214" s="287"/>
      <c r="I214" s="287"/>
      <c r="J214" s="287"/>
      <c r="K214" s="287"/>
      <c r="L214" s="287"/>
      <c r="M214" s="287"/>
      <c r="N214" s="287"/>
      <c r="O214" s="287"/>
      <c r="P214" s="290"/>
      <c r="Q214" s="287"/>
      <c r="R214" s="264"/>
      <c r="S214" s="296"/>
      <c r="T214" s="296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7"/>
      <c r="F215" s="287"/>
      <c r="G215" s="287"/>
      <c r="H215" s="287"/>
      <c r="I215" s="287"/>
      <c r="J215" s="287"/>
      <c r="K215" s="287"/>
      <c r="L215" s="287"/>
      <c r="M215" s="287"/>
      <c r="N215" s="287"/>
      <c r="O215" s="287"/>
      <c r="P215" s="290"/>
      <c r="Q215" s="287"/>
      <c r="R215" s="264"/>
      <c r="S215" s="296"/>
      <c r="T215" s="296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7"/>
      <c r="F216" s="287"/>
      <c r="G216" s="287"/>
      <c r="H216" s="287"/>
      <c r="I216" s="287"/>
      <c r="J216" s="287"/>
      <c r="K216" s="287"/>
      <c r="L216" s="287"/>
      <c r="M216" s="287"/>
      <c r="N216" s="287"/>
      <c r="O216" s="287"/>
      <c r="P216" s="290"/>
      <c r="Q216" s="287"/>
      <c r="R216" s="264"/>
      <c r="S216" s="296"/>
      <c r="T216" s="296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7"/>
      <c r="F217" s="287"/>
      <c r="G217" s="287"/>
      <c r="H217" s="287"/>
      <c r="I217" s="287"/>
      <c r="J217" s="287"/>
      <c r="K217" s="287"/>
      <c r="L217" s="287"/>
      <c r="M217" s="287"/>
      <c r="N217" s="287"/>
      <c r="O217" s="287"/>
      <c r="P217" s="290"/>
      <c r="Q217" s="287"/>
      <c r="R217" s="264"/>
      <c r="S217" s="296"/>
      <c r="T217" s="296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7"/>
      <c r="F218" s="287"/>
      <c r="G218" s="287"/>
      <c r="H218" s="287"/>
      <c r="I218" s="287"/>
      <c r="J218" s="287"/>
      <c r="K218" s="287"/>
      <c r="L218" s="287"/>
      <c r="M218" s="287"/>
      <c r="N218" s="287"/>
      <c r="O218" s="287"/>
      <c r="P218" s="290"/>
      <c r="Q218" s="287"/>
      <c r="R218" s="264"/>
      <c r="S218" s="296"/>
      <c r="T218" s="296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7"/>
      <c r="F219" s="287"/>
      <c r="G219" s="287"/>
      <c r="H219" s="287"/>
      <c r="I219" s="287"/>
      <c r="J219" s="287"/>
      <c r="K219" s="287"/>
      <c r="L219" s="287"/>
      <c r="M219" s="287"/>
      <c r="N219" s="287"/>
      <c r="O219" s="287"/>
      <c r="P219" s="290"/>
      <c r="Q219" s="287"/>
      <c r="R219" s="264"/>
      <c r="S219" s="296"/>
      <c r="T219" s="296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7"/>
      <c r="F220" s="287"/>
      <c r="G220" s="287"/>
      <c r="H220" s="287"/>
      <c r="I220" s="287"/>
      <c r="J220" s="287"/>
      <c r="K220" s="287"/>
      <c r="L220" s="287"/>
      <c r="M220" s="287"/>
      <c r="N220" s="287"/>
      <c r="O220" s="287"/>
      <c r="P220" s="290"/>
      <c r="Q220" s="287"/>
      <c r="R220" s="264"/>
      <c r="S220" s="296"/>
      <c r="T220" s="296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7"/>
      <c r="F221" s="287"/>
      <c r="G221" s="287"/>
      <c r="H221" s="287"/>
      <c r="I221" s="287"/>
      <c r="J221" s="287"/>
      <c r="K221" s="287"/>
      <c r="L221" s="287"/>
      <c r="M221" s="287"/>
      <c r="N221" s="287"/>
      <c r="O221" s="287"/>
      <c r="P221" s="290"/>
      <c r="Q221" s="287"/>
      <c r="R221" s="264"/>
      <c r="S221" s="296"/>
      <c r="T221" s="296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90"/>
      <c r="Q222" s="287"/>
      <c r="R222" s="264"/>
      <c r="S222" s="296"/>
      <c r="T222" s="296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7"/>
      <c r="F223" s="287"/>
      <c r="G223" s="287"/>
      <c r="H223" s="287"/>
      <c r="I223" s="287"/>
      <c r="J223" s="287"/>
      <c r="K223" s="287"/>
      <c r="L223" s="287"/>
      <c r="M223" s="287"/>
      <c r="N223" s="287"/>
      <c r="O223" s="287"/>
      <c r="P223" s="290"/>
      <c r="Q223" s="287"/>
      <c r="R223" s="264"/>
      <c r="S223" s="296"/>
      <c r="T223" s="296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90"/>
      <c r="Q224" s="287"/>
      <c r="R224" s="264"/>
      <c r="S224" s="296"/>
      <c r="T224" s="296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7"/>
      <c r="F225" s="287"/>
      <c r="G225" s="287"/>
      <c r="H225" s="287"/>
      <c r="I225" s="287"/>
      <c r="J225" s="287"/>
      <c r="K225" s="287"/>
      <c r="L225" s="287"/>
      <c r="M225" s="287"/>
      <c r="N225" s="287"/>
      <c r="O225" s="287"/>
      <c r="P225" s="290"/>
      <c r="Q225" s="287"/>
      <c r="R225" s="264"/>
      <c r="S225" s="296"/>
      <c r="T225" s="296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7"/>
      <c r="F226" s="287"/>
      <c r="G226" s="287"/>
      <c r="H226" s="287"/>
      <c r="I226" s="287"/>
      <c r="J226" s="287"/>
      <c r="K226" s="287"/>
      <c r="L226" s="287"/>
      <c r="M226" s="287"/>
      <c r="N226" s="287"/>
      <c r="O226" s="287"/>
      <c r="P226" s="290"/>
      <c r="Q226" s="287"/>
      <c r="R226" s="264"/>
      <c r="S226" s="296"/>
      <c r="T226" s="296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7"/>
      <c r="F227" s="287"/>
      <c r="G227" s="287"/>
      <c r="H227" s="287"/>
      <c r="I227" s="287"/>
      <c r="J227" s="287"/>
      <c r="K227" s="287"/>
      <c r="L227" s="287"/>
      <c r="M227" s="287"/>
      <c r="N227" s="287"/>
      <c r="O227" s="287"/>
      <c r="P227" s="290"/>
      <c r="Q227" s="287"/>
      <c r="R227" s="264"/>
      <c r="S227" s="296"/>
      <c r="T227" s="296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7"/>
      <c r="F228" s="287"/>
      <c r="G228" s="287"/>
      <c r="H228" s="287"/>
      <c r="I228" s="287"/>
      <c r="J228" s="287"/>
      <c r="K228" s="287"/>
      <c r="L228" s="287"/>
      <c r="M228" s="287"/>
      <c r="N228" s="287"/>
      <c r="O228" s="287"/>
      <c r="P228" s="290"/>
      <c r="Q228" s="287"/>
      <c r="R228" s="264"/>
      <c r="S228" s="296"/>
      <c r="T228" s="296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7"/>
      <c r="F229" s="287"/>
      <c r="G229" s="287"/>
      <c r="H229" s="287"/>
      <c r="I229" s="287"/>
      <c r="J229" s="287"/>
      <c r="K229" s="287"/>
      <c r="L229" s="287"/>
      <c r="M229" s="287"/>
      <c r="N229" s="287"/>
      <c r="O229" s="287"/>
      <c r="P229" s="290"/>
      <c r="Q229" s="287"/>
      <c r="R229" s="264"/>
      <c r="S229" s="296"/>
      <c r="T229" s="296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7"/>
      <c r="F230" s="287"/>
      <c r="G230" s="287"/>
      <c r="H230" s="287"/>
      <c r="I230" s="287"/>
      <c r="J230" s="287"/>
      <c r="K230" s="287"/>
      <c r="L230" s="287"/>
      <c r="M230" s="287"/>
      <c r="N230" s="287"/>
      <c r="O230" s="287"/>
      <c r="P230" s="290"/>
      <c r="Q230" s="287"/>
      <c r="R230" s="264"/>
      <c r="S230" s="296"/>
      <c r="T230" s="296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7"/>
      <c r="F231" s="287"/>
      <c r="G231" s="287"/>
      <c r="H231" s="287"/>
      <c r="I231" s="287"/>
      <c r="J231" s="287"/>
      <c r="K231" s="287"/>
      <c r="L231" s="287"/>
      <c r="M231" s="287"/>
      <c r="N231" s="287"/>
      <c r="O231" s="287"/>
      <c r="P231" s="290"/>
      <c r="Q231" s="287"/>
      <c r="R231" s="264"/>
      <c r="S231" s="296"/>
      <c r="T231" s="296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7"/>
      <c r="F232" s="287"/>
      <c r="G232" s="287"/>
      <c r="H232" s="287"/>
      <c r="I232" s="287"/>
      <c r="J232" s="287"/>
      <c r="K232" s="287"/>
      <c r="L232" s="287"/>
      <c r="M232" s="287"/>
      <c r="N232" s="287"/>
      <c r="O232" s="287"/>
      <c r="P232" s="290"/>
      <c r="Q232" s="287"/>
      <c r="R232" s="264"/>
      <c r="S232" s="296"/>
      <c r="T232" s="296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7"/>
      <c r="F233" s="287"/>
      <c r="G233" s="287"/>
      <c r="H233" s="287"/>
      <c r="I233" s="287"/>
      <c r="J233" s="287"/>
      <c r="K233" s="287"/>
      <c r="L233" s="287"/>
      <c r="M233" s="287"/>
      <c r="N233" s="287"/>
      <c r="O233" s="287"/>
      <c r="P233" s="290"/>
      <c r="Q233" s="287"/>
      <c r="R233" s="264"/>
      <c r="S233" s="296"/>
      <c r="T233" s="296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7"/>
      <c r="F234" s="287"/>
      <c r="G234" s="287"/>
      <c r="H234" s="287"/>
      <c r="I234" s="287"/>
      <c r="J234" s="287"/>
      <c r="K234" s="287"/>
      <c r="L234" s="287"/>
      <c r="M234" s="287"/>
      <c r="N234" s="287"/>
      <c r="O234" s="287"/>
      <c r="P234" s="290"/>
      <c r="Q234" s="287"/>
      <c r="R234" s="264"/>
      <c r="S234" s="296"/>
      <c r="T234" s="296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7"/>
      <c r="F235" s="287"/>
      <c r="G235" s="287"/>
      <c r="H235" s="287"/>
      <c r="I235" s="287"/>
      <c r="J235" s="287"/>
      <c r="K235" s="287"/>
      <c r="L235" s="287"/>
      <c r="M235" s="287"/>
      <c r="N235" s="287"/>
      <c r="O235" s="287"/>
      <c r="P235" s="290"/>
      <c r="Q235" s="287"/>
      <c r="R235" s="264"/>
      <c r="S235" s="296"/>
      <c r="T235" s="296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7"/>
      <c r="F236" s="287"/>
      <c r="G236" s="287"/>
      <c r="H236" s="287"/>
      <c r="I236" s="287"/>
      <c r="J236" s="287"/>
      <c r="K236" s="287"/>
      <c r="L236" s="287"/>
      <c r="M236" s="287"/>
      <c r="N236" s="287"/>
      <c r="O236" s="287"/>
      <c r="P236" s="290"/>
      <c r="Q236" s="287"/>
      <c r="R236" s="264"/>
      <c r="S236" s="296"/>
      <c r="T236" s="296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7"/>
      <c r="F237" s="287"/>
      <c r="G237" s="287"/>
      <c r="H237" s="287"/>
      <c r="I237" s="287"/>
      <c r="J237" s="287"/>
      <c r="K237" s="287"/>
      <c r="L237" s="287"/>
      <c r="M237" s="287"/>
      <c r="N237" s="287"/>
      <c r="O237" s="287"/>
      <c r="P237" s="290"/>
      <c r="Q237" s="287"/>
      <c r="R237" s="264"/>
      <c r="S237" s="296"/>
      <c r="T237" s="296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7"/>
      <c r="F238" s="287"/>
      <c r="G238" s="287"/>
      <c r="H238" s="287"/>
      <c r="I238" s="287"/>
      <c r="J238" s="287"/>
      <c r="K238" s="287"/>
      <c r="L238" s="287"/>
      <c r="M238" s="287"/>
      <c r="N238" s="287"/>
      <c r="O238" s="287"/>
      <c r="P238" s="290"/>
      <c r="Q238" s="287"/>
      <c r="R238" s="264"/>
      <c r="S238" s="296"/>
      <c r="T238" s="296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7"/>
      <c r="F239" s="287"/>
      <c r="G239" s="287"/>
      <c r="H239" s="287"/>
      <c r="I239" s="287"/>
      <c r="J239" s="287"/>
      <c r="K239" s="287"/>
      <c r="L239" s="287"/>
      <c r="M239" s="287"/>
      <c r="N239" s="287"/>
      <c r="O239" s="287"/>
      <c r="P239" s="290"/>
      <c r="Q239" s="287"/>
      <c r="R239" s="264"/>
      <c r="S239" s="296"/>
      <c r="T239" s="296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7"/>
      <c r="F240" s="287"/>
      <c r="G240" s="287"/>
      <c r="H240" s="287"/>
      <c r="I240" s="287"/>
      <c r="J240" s="287"/>
      <c r="K240" s="287"/>
      <c r="L240" s="287"/>
      <c r="M240" s="287"/>
      <c r="N240" s="287"/>
      <c r="O240" s="287"/>
      <c r="P240" s="290"/>
      <c r="Q240" s="287"/>
      <c r="R240" s="264"/>
      <c r="S240" s="296"/>
      <c r="T240" s="296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7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90"/>
      <c r="Q241" s="287"/>
      <c r="R241" s="264"/>
      <c r="S241" s="296"/>
      <c r="T241" s="296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7"/>
      <c r="F242" s="287"/>
      <c r="G242" s="287"/>
      <c r="H242" s="287"/>
      <c r="I242" s="287"/>
      <c r="J242" s="287"/>
      <c r="K242" s="287"/>
      <c r="L242" s="287"/>
      <c r="M242" s="287"/>
      <c r="N242" s="287"/>
      <c r="O242" s="287"/>
      <c r="P242" s="290"/>
      <c r="Q242" s="287"/>
      <c r="R242" s="264"/>
      <c r="S242" s="296"/>
      <c r="T242" s="296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7"/>
      <c r="F243" s="287"/>
      <c r="G243" s="287"/>
      <c r="H243" s="287"/>
      <c r="I243" s="287"/>
      <c r="J243" s="287"/>
      <c r="K243" s="287"/>
      <c r="L243" s="287"/>
      <c r="M243" s="287"/>
      <c r="N243" s="287"/>
      <c r="O243" s="287"/>
      <c r="P243" s="290"/>
      <c r="Q243" s="287"/>
      <c r="R243" s="264"/>
      <c r="S243" s="296"/>
      <c r="T243" s="296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7"/>
      <c r="F244" s="287"/>
      <c r="G244" s="287"/>
      <c r="H244" s="287"/>
      <c r="I244" s="287"/>
      <c r="J244" s="287"/>
      <c r="K244" s="287"/>
      <c r="L244" s="287"/>
      <c r="M244" s="287"/>
      <c r="N244" s="287"/>
      <c r="O244" s="287"/>
      <c r="P244" s="290"/>
      <c r="Q244" s="287"/>
      <c r="R244" s="264"/>
      <c r="S244" s="296"/>
      <c r="T244" s="296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7"/>
      <c r="F245" s="287"/>
      <c r="G245" s="287"/>
      <c r="H245" s="287"/>
      <c r="I245" s="287"/>
      <c r="J245" s="287"/>
      <c r="K245" s="287"/>
      <c r="L245" s="287"/>
      <c r="M245" s="287"/>
      <c r="N245" s="287"/>
      <c r="O245" s="287"/>
      <c r="P245" s="290"/>
      <c r="Q245" s="287"/>
      <c r="R245" s="264"/>
      <c r="S245" s="296"/>
      <c r="T245" s="296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7"/>
      <c r="F246" s="287"/>
      <c r="G246" s="287"/>
      <c r="H246" s="287"/>
      <c r="I246" s="287"/>
      <c r="J246" s="287"/>
      <c r="K246" s="287"/>
      <c r="L246" s="287"/>
      <c r="M246" s="287"/>
      <c r="N246" s="287"/>
      <c r="O246" s="287"/>
      <c r="P246" s="290"/>
      <c r="Q246" s="287"/>
      <c r="R246" s="264"/>
      <c r="S246" s="296"/>
      <c r="T246" s="296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7"/>
      <c r="F247" s="287"/>
      <c r="G247" s="287"/>
      <c r="H247" s="287"/>
      <c r="I247" s="287"/>
      <c r="J247" s="287"/>
      <c r="K247" s="287"/>
      <c r="L247" s="287"/>
      <c r="M247" s="287"/>
      <c r="N247" s="287"/>
      <c r="O247" s="287"/>
      <c r="P247" s="290"/>
      <c r="Q247" s="287"/>
      <c r="R247" s="264"/>
      <c r="S247" s="296"/>
      <c r="T247" s="296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7"/>
      <c r="F248" s="287"/>
      <c r="G248" s="287"/>
      <c r="H248" s="287"/>
      <c r="I248" s="287"/>
      <c r="J248" s="287"/>
      <c r="K248" s="287"/>
      <c r="L248" s="287"/>
      <c r="M248" s="287"/>
      <c r="N248" s="287"/>
      <c r="O248" s="287"/>
      <c r="P248" s="290"/>
      <c r="Q248" s="287"/>
      <c r="R248" s="264"/>
      <c r="S248" s="296"/>
      <c r="T248" s="296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7"/>
      <c r="F249" s="287"/>
      <c r="G249" s="287"/>
      <c r="H249" s="287"/>
      <c r="I249" s="287"/>
      <c r="J249" s="287"/>
      <c r="K249" s="287"/>
      <c r="L249" s="287"/>
      <c r="M249" s="287"/>
      <c r="N249" s="287"/>
      <c r="O249" s="287"/>
      <c r="P249" s="290"/>
      <c r="Q249" s="287"/>
      <c r="R249" s="264"/>
      <c r="S249" s="296"/>
      <c r="T249" s="296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7"/>
      <c r="F250" s="287"/>
      <c r="G250" s="287"/>
      <c r="H250" s="287"/>
      <c r="I250" s="287"/>
      <c r="J250" s="287"/>
      <c r="K250" s="287"/>
      <c r="L250" s="287"/>
      <c r="M250" s="287"/>
      <c r="N250" s="287"/>
      <c r="O250" s="287"/>
      <c r="P250" s="290"/>
      <c r="Q250" s="287"/>
      <c r="R250" s="264"/>
      <c r="S250" s="296"/>
      <c r="T250" s="296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7"/>
      <c r="F251" s="287"/>
      <c r="G251" s="287"/>
      <c r="H251" s="287"/>
      <c r="I251" s="287"/>
      <c r="J251" s="287"/>
      <c r="K251" s="287"/>
      <c r="L251" s="287"/>
      <c r="M251" s="287"/>
      <c r="N251" s="287"/>
      <c r="O251" s="287"/>
      <c r="P251" s="290"/>
      <c r="Q251" s="287"/>
      <c r="R251" s="264"/>
      <c r="S251" s="296"/>
      <c r="T251" s="296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7"/>
      <c r="F252" s="287"/>
      <c r="G252" s="287"/>
      <c r="H252" s="287"/>
      <c r="I252" s="287"/>
      <c r="J252" s="287"/>
      <c r="K252" s="287"/>
      <c r="L252" s="287"/>
      <c r="M252" s="287"/>
      <c r="N252" s="287"/>
      <c r="O252" s="287"/>
      <c r="P252" s="290"/>
      <c r="Q252" s="287"/>
      <c r="R252" s="264"/>
      <c r="S252" s="296"/>
      <c r="T252" s="296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7"/>
      <c r="F253" s="287"/>
      <c r="G253" s="287"/>
      <c r="H253" s="287"/>
      <c r="I253" s="287"/>
      <c r="J253" s="287"/>
      <c r="K253" s="287"/>
      <c r="L253" s="287"/>
      <c r="M253" s="287"/>
      <c r="N253" s="287"/>
      <c r="O253" s="287"/>
      <c r="P253" s="290"/>
      <c r="Q253" s="287"/>
      <c r="R253" s="264"/>
      <c r="S253" s="296"/>
      <c r="T253" s="296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7"/>
      <c r="F254" s="287"/>
      <c r="G254" s="287"/>
      <c r="H254" s="287"/>
      <c r="I254" s="287"/>
      <c r="J254" s="287"/>
      <c r="K254" s="287"/>
      <c r="L254" s="287"/>
      <c r="M254" s="287"/>
      <c r="N254" s="287"/>
      <c r="O254" s="287"/>
      <c r="P254" s="290"/>
      <c r="Q254" s="287"/>
      <c r="R254" s="264"/>
      <c r="S254" s="296"/>
      <c r="T254" s="296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7"/>
      <c r="F255" s="287"/>
      <c r="G255" s="287"/>
      <c r="H255" s="287"/>
      <c r="I255" s="287"/>
      <c r="J255" s="287"/>
      <c r="K255" s="287"/>
      <c r="L255" s="287"/>
      <c r="M255" s="287"/>
      <c r="N255" s="287"/>
      <c r="O255" s="287"/>
      <c r="P255" s="290"/>
      <c r="Q255" s="287"/>
      <c r="R255" s="264"/>
      <c r="S255" s="296"/>
      <c r="T255" s="296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7"/>
      <c r="F256" s="287"/>
      <c r="G256" s="287"/>
      <c r="H256" s="287"/>
      <c r="I256" s="287"/>
      <c r="J256" s="287"/>
      <c r="K256" s="287"/>
      <c r="L256" s="287"/>
      <c r="M256" s="287"/>
      <c r="N256" s="287"/>
      <c r="O256" s="287"/>
      <c r="P256" s="290"/>
      <c r="Q256" s="287"/>
      <c r="R256" s="264"/>
      <c r="S256" s="296"/>
      <c r="T256" s="296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7"/>
      <c r="F257" s="287"/>
      <c r="G257" s="287"/>
      <c r="H257" s="287"/>
      <c r="I257" s="287"/>
      <c r="J257" s="287"/>
      <c r="K257" s="287"/>
      <c r="L257" s="287"/>
      <c r="M257" s="287"/>
      <c r="N257" s="287"/>
      <c r="O257" s="287"/>
      <c r="P257" s="290"/>
      <c r="Q257" s="287"/>
      <c r="R257" s="264"/>
      <c r="S257" s="296"/>
      <c r="T257" s="296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7"/>
      <c r="F258" s="287"/>
      <c r="G258" s="287"/>
      <c r="H258" s="287"/>
      <c r="I258" s="287"/>
      <c r="J258" s="287"/>
      <c r="K258" s="287"/>
      <c r="L258" s="287"/>
      <c r="M258" s="287"/>
      <c r="N258" s="287"/>
      <c r="O258" s="287"/>
      <c r="P258" s="290"/>
      <c r="Q258" s="287"/>
      <c r="R258" s="264"/>
      <c r="S258" s="296"/>
      <c r="T258" s="296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7"/>
      <c r="F259" s="287"/>
      <c r="G259" s="287"/>
      <c r="H259" s="287"/>
      <c r="I259" s="287"/>
      <c r="J259" s="287"/>
      <c r="K259" s="287"/>
      <c r="L259" s="287"/>
      <c r="M259" s="287"/>
      <c r="N259" s="287"/>
      <c r="O259" s="287"/>
      <c r="P259" s="290"/>
      <c r="Q259" s="287"/>
      <c r="R259" s="264"/>
      <c r="S259" s="296"/>
      <c r="T259" s="296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7"/>
      <c r="F260" s="287"/>
      <c r="G260" s="287"/>
      <c r="H260" s="287"/>
      <c r="I260" s="287"/>
      <c r="J260" s="287"/>
      <c r="K260" s="287"/>
      <c r="L260" s="287"/>
      <c r="M260" s="287"/>
      <c r="N260" s="287"/>
      <c r="O260" s="287"/>
      <c r="P260" s="290"/>
      <c r="Q260" s="287"/>
      <c r="R260" s="264"/>
      <c r="S260" s="296"/>
      <c r="T260" s="296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7"/>
      <c r="F261" s="287"/>
      <c r="G261" s="287"/>
      <c r="H261" s="287"/>
      <c r="I261" s="287"/>
      <c r="J261" s="287"/>
      <c r="K261" s="287"/>
      <c r="L261" s="287"/>
      <c r="M261" s="287"/>
      <c r="N261" s="287"/>
      <c r="O261" s="287"/>
      <c r="P261" s="290"/>
      <c r="Q261" s="287"/>
      <c r="R261" s="264"/>
      <c r="S261" s="296"/>
      <c r="T261" s="296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7"/>
      <c r="F262" s="287"/>
      <c r="G262" s="287"/>
      <c r="H262" s="287"/>
      <c r="I262" s="287"/>
      <c r="J262" s="287"/>
      <c r="K262" s="287"/>
      <c r="L262" s="287"/>
      <c r="M262" s="287"/>
      <c r="N262" s="287"/>
      <c r="O262" s="287"/>
      <c r="P262" s="290"/>
      <c r="Q262" s="287"/>
      <c r="R262" s="264"/>
      <c r="S262" s="296"/>
      <c r="T262" s="296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7"/>
      <c r="F263" s="287"/>
      <c r="G263" s="287"/>
      <c r="H263" s="287"/>
      <c r="I263" s="287"/>
      <c r="J263" s="287"/>
      <c r="K263" s="287"/>
      <c r="L263" s="287"/>
      <c r="M263" s="287"/>
      <c r="N263" s="287"/>
      <c r="O263" s="287"/>
      <c r="P263" s="290"/>
      <c r="Q263" s="287"/>
      <c r="R263" s="264"/>
      <c r="S263" s="296"/>
      <c r="T263" s="296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7"/>
      <c r="F264" s="287"/>
      <c r="G264" s="287"/>
      <c r="H264" s="287"/>
      <c r="I264" s="287"/>
      <c r="J264" s="287"/>
      <c r="K264" s="287"/>
      <c r="L264" s="287"/>
      <c r="M264" s="287"/>
      <c r="N264" s="287"/>
      <c r="O264" s="287"/>
      <c r="P264" s="290"/>
      <c r="Q264" s="287"/>
      <c r="R264" s="264"/>
      <c r="S264" s="296"/>
      <c r="T264" s="296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7"/>
      <c r="F265" s="287"/>
      <c r="G265" s="287"/>
      <c r="H265" s="287"/>
      <c r="I265" s="287"/>
      <c r="J265" s="287"/>
      <c r="K265" s="287"/>
      <c r="L265" s="287"/>
      <c r="M265" s="287"/>
      <c r="N265" s="287"/>
      <c r="O265" s="287"/>
      <c r="P265" s="290"/>
      <c r="Q265" s="287"/>
      <c r="R265" s="264"/>
      <c r="S265" s="296"/>
      <c r="T265" s="296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7"/>
      <c r="F266" s="287"/>
      <c r="G266" s="287"/>
      <c r="H266" s="287"/>
      <c r="I266" s="287"/>
      <c r="J266" s="287"/>
      <c r="K266" s="287"/>
      <c r="L266" s="287"/>
      <c r="M266" s="287"/>
      <c r="N266" s="287"/>
      <c r="O266" s="287"/>
      <c r="P266" s="290"/>
      <c r="Q266" s="287"/>
      <c r="R266" s="264"/>
      <c r="S266" s="296"/>
      <c r="T266" s="296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7"/>
      <c r="F267" s="287"/>
      <c r="G267" s="287"/>
      <c r="H267" s="287"/>
      <c r="I267" s="287"/>
      <c r="J267" s="287"/>
      <c r="K267" s="287"/>
      <c r="L267" s="287"/>
      <c r="M267" s="287"/>
      <c r="N267" s="287"/>
      <c r="O267" s="287"/>
      <c r="P267" s="290"/>
      <c r="Q267" s="287"/>
      <c r="R267" s="264"/>
      <c r="S267" s="296"/>
      <c r="T267" s="296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7"/>
      <c r="F268" s="287"/>
      <c r="G268" s="287"/>
      <c r="H268" s="287"/>
      <c r="I268" s="287"/>
      <c r="J268" s="287"/>
      <c r="K268" s="287"/>
      <c r="L268" s="287"/>
      <c r="M268" s="287"/>
      <c r="N268" s="287"/>
      <c r="O268" s="287"/>
      <c r="P268" s="290"/>
      <c r="Q268" s="287"/>
      <c r="R268" s="264"/>
      <c r="S268" s="296"/>
      <c r="T268" s="296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7"/>
      <c r="F269" s="287"/>
      <c r="G269" s="287"/>
      <c r="H269" s="287"/>
      <c r="I269" s="287"/>
      <c r="J269" s="287"/>
      <c r="K269" s="287"/>
      <c r="L269" s="287"/>
      <c r="M269" s="287"/>
      <c r="N269" s="287"/>
      <c r="O269" s="287"/>
      <c r="P269" s="290"/>
      <c r="Q269" s="287"/>
      <c r="R269" s="264"/>
      <c r="S269" s="296"/>
      <c r="T269" s="296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7"/>
      <c r="F270" s="287"/>
      <c r="G270" s="287"/>
      <c r="H270" s="287"/>
      <c r="I270" s="287"/>
      <c r="J270" s="287"/>
      <c r="K270" s="287"/>
      <c r="L270" s="287"/>
      <c r="M270" s="287"/>
      <c r="N270" s="287"/>
      <c r="O270" s="287"/>
      <c r="P270" s="290"/>
      <c r="Q270" s="287"/>
      <c r="R270" s="264"/>
      <c r="S270" s="296"/>
      <c r="T270" s="296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7"/>
      <c r="F271" s="287"/>
      <c r="G271" s="287"/>
      <c r="H271" s="287"/>
      <c r="I271" s="287"/>
      <c r="J271" s="287"/>
      <c r="K271" s="287"/>
      <c r="L271" s="287"/>
      <c r="M271" s="287"/>
      <c r="N271" s="287"/>
      <c r="O271" s="287"/>
      <c r="P271" s="290"/>
      <c r="Q271" s="287"/>
      <c r="R271" s="264"/>
      <c r="S271" s="296"/>
      <c r="T271" s="296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7"/>
      <c r="F272" s="287"/>
      <c r="G272" s="287"/>
      <c r="H272" s="287"/>
      <c r="I272" s="287"/>
      <c r="J272" s="287"/>
      <c r="K272" s="287"/>
      <c r="L272" s="287"/>
      <c r="M272" s="287"/>
      <c r="N272" s="287"/>
      <c r="O272" s="287"/>
      <c r="P272" s="290"/>
      <c r="Q272" s="287"/>
      <c r="R272" s="264"/>
      <c r="S272" s="296"/>
      <c r="T272" s="296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7"/>
      <c r="F273" s="287"/>
      <c r="G273" s="287"/>
      <c r="H273" s="287"/>
      <c r="I273" s="287"/>
      <c r="J273" s="287"/>
      <c r="K273" s="287"/>
      <c r="L273" s="287"/>
      <c r="M273" s="287"/>
      <c r="N273" s="287"/>
      <c r="O273" s="287"/>
      <c r="P273" s="290"/>
      <c r="Q273" s="287"/>
      <c r="R273" s="264"/>
      <c r="S273" s="296"/>
      <c r="T273" s="296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7"/>
      <c r="F274" s="287"/>
      <c r="G274" s="287"/>
      <c r="H274" s="287"/>
      <c r="I274" s="287"/>
      <c r="J274" s="287"/>
      <c r="K274" s="287"/>
      <c r="L274" s="287"/>
      <c r="M274" s="287"/>
      <c r="N274" s="287"/>
      <c r="O274" s="287"/>
      <c r="P274" s="290"/>
      <c r="Q274" s="287"/>
      <c r="R274" s="264"/>
      <c r="S274" s="296"/>
      <c r="T274" s="296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7"/>
      <c r="F275" s="287"/>
      <c r="G275" s="287"/>
      <c r="H275" s="287"/>
      <c r="I275" s="287"/>
      <c r="J275" s="287"/>
      <c r="K275" s="287"/>
      <c r="L275" s="287"/>
      <c r="M275" s="287"/>
      <c r="N275" s="287"/>
      <c r="O275" s="287"/>
      <c r="P275" s="290"/>
      <c r="Q275" s="287"/>
      <c r="R275" s="264"/>
      <c r="S275" s="296"/>
      <c r="T275" s="296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7"/>
      <c r="F276" s="287"/>
      <c r="G276" s="287"/>
      <c r="H276" s="287"/>
      <c r="I276" s="287"/>
      <c r="J276" s="287"/>
      <c r="K276" s="287"/>
      <c r="L276" s="287"/>
      <c r="M276" s="287"/>
      <c r="N276" s="287"/>
      <c r="O276" s="287"/>
      <c r="P276" s="290"/>
      <c r="Q276" s="287"/>
      <c r="R276" s="264"/>
      <c r="S276" s="296"/>
      <c r="T276" s="296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7"/>
      <c r="F277" s="287"/>
      <c r="G277" s="287"/>
      <c r="H277" s="287"/>
      <c r="I277" s="287"/>
      <c r="J277" s="287"/>
      <c r="K277" s="287"/>
      <c r="L277" s="287"/>
      <c r="M277" s="287"/>
      <c r="N277" s="287"/>
      <c r="O277" s="287"/>
      <c r="P277" s="290"/>
      <c r="Q277" s="287"/>
      <c r="R277" s="264"/>
      <c r="S277" s="296"/>
      <c r="T277" s="296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7"/>
      <c r="F278" s="287"/>
      <c r="G278" s="287"/>
      <c r="H278" s="287"/>
      <c r="I278" s="287"/>
      <c r="J278" s="287"/>
      <c r="K278" s="287"/>
      <c r="L278" s="287"/>
      <c r="M278" s="287"/>
      <c r="N278" s="287"/>
      <c r="O278" s="287"/>
      <c r="P278" s="290"/>
      <c r="Q278" s="287"/>
      <c r="R278" s="264"/>
      <c r="S278" s="296"/>
      <c r="T278" s="296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7"/>
      <c r="F279" s="287"/>
      <c r="G279" s="287"/>
      <c r="H279" s="287"/>
      <c r="I279" s="287"/>
      <c r="J279" s="287"/>
      <c r="K279" s="287"/>
      <c r="L279" s="287"/>
      <c r="M279" s="287"/>
      <c r="N279" s="287"/>
      <c r="O279" s="287"/>
      <c r="P279" s="290"/>
      <c r="Q279" s="287"/>
      <c r="R279" s="264"/>
      <c r="S279" s="296"/>
      <c r="T279" s="296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7"/>
      <c r="F280" s="287"/>
      <c r="G280" s="287"/>
      <c r="H280" s="287"/>
      <c r="I280" s="287"/>
      <c r="J280" s="287"/>
      <c r="K280" s="287"/>
      <c r="L280" s="287"/>
      <c r="M280" s="287"/>
      <c r="N280" s="287"/>
      <c r="O280" s="287"/>
      <c r="P280" s="290"/>
      <c r="Q280" s="287"/>
      <c r="R280" s="264"/>
      <c r="S280" s="296"/>
      <c r="T280" s="296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7"/>
      <c r="F281" s="287"/>
      <c r="G281" s="287"/>
      <c r="H281" s="287"/>
      <c r="I281" s="287"/>
      <c r="J281" s="287"/>
      <c r="K281" s="287"/>
      <c r="L281" s="287"/>
      <c r="M281" s="287"/>
      <c r="N281" s="287"/>
      <c r="O281" s="287"/>
      <c r="P281" s="290"/>
      <c r="Q281" s="287"/>
      <c r="R281" s="264"/>
      <c r="S281" s="296"/>
      <c r="T281" s="296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7"/>
      <c r="F282" s="287"/>
      <c r="G282" s="287"/>
      <c r="H282" s="287"/>
      <c r="I282" s="287"/>
      <c r="J282" s="287"/>
      <c r="K282" s="287"/>
      <c r="L282" s="287"/>
      <c r="M282" s="287"/>
      <c r="N282" s="287"/>
      <c r="O282" s="287"/>
      <c r="P282" s="290"/>
      <c r="Q282" s="287"/>
      <c r="R282" s="264"/>
      <c r="S282" s="296"/>
      <c r="T282" s="296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7"/>
      <c r="F283" s="287"/>
      <c r="G283" s="287"/>
      <c r="H283" s="287"/>
      <c r="I283" s="287"/>
      <c r="J283" s="287"/>
      <c r="K283" s="287"/>
      <c r="L283" s="287"/>
      <c r="M283" s="287"/>
      <c r="N283" s="287"/>
      <c r="O283" s="287"/>
      <c r="P283" s="290"/>
      <c r="Q283" s="287"/>
      <c r="R283" s="264"/>
      <c r="S283" s="296"/>
      <c r="T283" s="296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7"/>
      <c r="F284" s="287"/>
      <c r="G284" s="287"/>
      <c r="H284" s="287"/>
      <c r="I284" s="287"/>
      <c r="J284" s="287"/>
      <c r="K284" s="287"/>
      <c r="L284" s="287"/>
      <c r="M284" s="287"/>
      <c r="N284" s="287"/>
      <c r="O284" s="287"/>
      <c r="P284" s="290"/>
      <c r="Q284" s="287"/>
      <c r="R284" s="264"/>
      <c r="S284" s="296"/>
      <c r="T284" s="296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7"/>
      <c r="F285" s="287"/>
      <c r="G285" s="287"/>
      <c r="H285" s="287"/>
      <c r="I285" s="287"/>
      <c r="J285" s="287"/>
      <c r="K285" s="287"/>
      <c r="L285" s="287"/>
      <c r="M285" s="287"/>
      <c r="N285" s="287"/>
      <c r="O285" s="287"/>
      <c r="P285" s="290"/>
      <c r="Q285" s="287"/>
      <c r="R285" s="264"/>
      <c r="S285" s="296"/>
      <c r="T285" s="296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7"/>
      <c r="F286" s="287"/>
      <c r="G286" s="287"/>
      <c r="H286" s="287"/>
      <c r="I286" s="287"/>
      <c r="J286" s="287"/>
      <c r="K286" s="287"/>
      <c r="L286" s="287"/>
      <c r="M286" s="287"/>
      <c r="N286" s="287"/>
      <c r="O286" s="287"/>
      <c r="P286" s="290"/>
      <c r="Q286" s="287"/>
      <c r="R286" s="264"/>
      <c r="S286" s="296"/>
      <c r="T286" s="296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7"/>
      <c r="F287" s="287"/>
      <c r="G287" s="287"/>
      <c r="H287" s="287"/>
      <c r="I287" s="287"/>
      <c r="J287" s="287"/>
      <c r="K287" s="287"/>
      <c r="L287" s="287"/>
      <c r="M287" s="287"/>
      <c r="N287" s="287"/>
      <c r="O287" s="287"/>
      <c r="P287" s="290"/>
      <c r="Q287" s="287"/>
      <c r="R287" s="264"/>
      <c r="S287" s="296"/>
      <c r="T287" s="296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7"/>
      <c r="F288" s="287"/>
      <c r="G288" s="287"/>
      <c r="H288" s="287"/>
      <c r="I288" s="287"/>
      <c r="J288" s="287"/>
      <c r="K288" s="287"/>
      <c r="L288" s="287"/>
      <c r="M288" s="287"/>
      <c r="N288" s="287"/>
      <c r="O288" s="287"/>
      <c r="P288" s="290"/>
      <c r="Q288" s="287"/>
      <c r="R288" s="264"/>
      <c r="S288" s="296"/>
      <c r="T288" s="296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7"/>
      <c r="F289" s="287"/>
      <c r="G289" s="287"/>
      <c r="H289" s="287"/>
      <c r="I289" s="287"/>
      <c r="J289" s="287"/>
      <c r="K289" s="287"/>
      <c r="L289" s="287"/>
      <c r="M289" s="287"/>
      <c r="N289" s="287"/>
      <c r="O289" s="287"/>
      <c r="P289" s="290"/>
      <c r="Q289" s="287"/>
      <c r="R289" s="264"/>
      <c r="S289" s="296"/>
      <c r="T289" s="296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7"/>
      <c r="F290" s="287"/>
      <c r="G290" s="287"/>
      <c r="H290" s="287"/>
      <c r="I290" s="287"/>
      <c r="J290" s="287"/>
      <c r="K290" s="287"/>
      <c r="L290" s="287"/>
      <c r="M290" s="287"/>
      <c r="N290" s="287"/>
      <c r="O290" s="287"/>
      <c r="P290" s="290"/>
      <c r="Q290" s="287"/>
      <c r="R290" s="264"/>
      <c r="S290" s="296"/>
      <c r="T290" s="296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7"/>
      <c r="F291" s="287"/>
      <c r="G291" s="287"/>
      <c r="H291" s="287"/>
      <c r="I291" s="287"/>
      <c r="J291" s="287"/>
      <c r="K291" s="287"/>
      <c r="L291" s="287"/>
      <c r="M291" s="287"/>
      <c r="N291" s="287"/>
      <c r="O291" s="287"/>
      <c r="P291" s="290"/>
      <c r="Q291" s="287"/>
      <c r="R291" s="264"/>
      <c r="S291" s="296"/>
      <c r="T291" s="296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7"/>
      <c r="F292" s="287"/>
      <c r="G292" s="287"/>
      <c r="H292" s="287"/>
      <c r="I292" s="287"/>
      <c r="J292" s="287"/>
      <c r="K292" s="287"/>
      <c r="L292" s="287"/>
      <c r="M292" s="287"/>
      <c r="N292" s="287"/>
      <c r="O292" s="287"/>
      <c r="P292" s="290"/>
      <c r="Q292" s="287"/>
      <c r="R292" s="264"/>
      <c r="S292" s="296"/>
      <c r="T292" s="296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7"/>
      <c r="F293" s="287"/>
      <c r="G293" s="287"/>
      <c r="H293" s="287"/>
      <c r="I293" s="287"/>
      <c r="J293" s="287"/>
      <c r="K293" s="287"/>
      <c r="L293" s="287"/>
      <c r="M293" s="287"/>
      <c r="N293" s="287"/>
      <c r="O293" s="287"/>
      <c r="P293" s="290"/>
      <c r="Q293" s="287"/>
      <c r="R293" s="264"/>
      <c r="S293" s="296"/>
      <c r="T293" s="296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7"/>
      <c r="F294" s="287"/>
      <c r="G294" s="287"/>
      <c r="H294" s="287"/>
      <c r="I294" s="287"/>
      <c r="J294" s="287"/>
      <c r="K294" s="287"/>
      <c r="L294" s="287"/>
      <c r="M294" s="287"/>
      <c r="N294" s="287"/>
      <c r="O294" s="287"/>
      <c r="P294" s="290"/>
      <c r="Q294" s="287"/>
      <c r="R294" s="264"/>
      <c r="S294" s="296"/>
      <c r="T294" s="296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7"/>
      <c r="F295" s="287"/>
      <c r="G295" s="287"/>
      <c r="H295" s="287"/>
      <c r="I295" s="287"/>
      <c r="J295" s="287"/>
      <c r="K295" s="287"/>
      <c r="L295" s="287"/>
      <c r="M295" s="287"/>
      <c r="N295" s="287"/>
      <c r="O295" s="287"/>
      <c r="P295" s="290"/>
      <c r="Q295" s="287"/>
      <c r="R295" s="264"/>
      <c r="S295" s="296"/>
      <c r="T295" s="296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7"/>
      <c r="F296" s="287"/>
      <c r="G296" s="287"/>
      <c r="H296" s="287"/>
      <c r="I296" s="287"/>
      <c r="J296" s="287"/>
      <c r="K296" s="287"/>
      <c r="L296" s="287"/>
      <c r="M296" s="287"/>
      <c r="N296" s="287"/>
      <c r="O296" s="287"/>
      <c r="P296" s="290"/>
      <c r="Q296" s="287"/>
      <c r="R296" s="264"/>
      <c r="S296" s="296"/>
      <c r="T296" s="296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7"/>
      <c r="F297" s="287"/>
      <c r="G297" s="287"/>
      <c r="H297" s="287"/>
      <c r="I297" s="287"/>
      <c r="J297" s="287"/>
      <c r="K297" s="287"/>
      <c r="L297" s="287"/>
      <c r="M297" s="287"/>
      <c r="N297" s="287"/>
      <c r="O297" s="287"/>
      <c r="P297" s="290"/>
      <c r="Q297" s="287"/>
      <c r="R297" s="264"/>
      <c r="S297" s="296"/>
      <c r="T297" s="296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/>
      <c r="P298" s="290"/>
      <c r="Q298" s="287"/>
      <c r="R298" s="264"/>
      <c r="S298" s="296"/>
      <c r="T298" s="296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90"/>
      <c r="Q299" s="287"/>
      <c r="R299" s="264"/>
      <c r="S299" s="296"/>
      <c r="T299" s="296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7"/>
      <c r="F300" s="287"/>
      <c r="G300" s="287"/>
      <c r="H300" s="287"/>
      <c r="I300" s="287"/>
      <c r="J300" s="287"/>
      <c r="K300" s="287"/>
      <c r="L300" s="287"/>
      <c r="M300" s="287"/>
      <c r="N300" s="287"/>
      <c r="O300" s="287"/>
      <c r="P300" s="290"/>
      <c r="Q300" s="287"/>
      <c r="R300" s="264"/>
      <c r="S300" s="296"/>
      <c r="T300" s="296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7"/>
      <c r="F301" s="287"/>
      <c r="G301" s="287"/>
      <c r="H301" s="287"/>
      <c r="I301" s="287"/>
      <c r="J301" s="287"/>
      <c r="K301" s="287"/>
      <c r="L301" s="287"/>
      <c r="M301" s="287"/>
      <c r="N301" s="287"/>
      <c r="O301" s="287"/>
      <c r="P301" s="290"/>
      <c r="Q301" s="287"/>
      <c r="R301" s="264"/>
      <c r="S301" s="296"/>
      <c r="T301" s="296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7"/>
      <c r="F302" s="287"/>
      <c r="G302" s="287"/>
      <c r="H302" s="287"/>
      <c r="I302" s="287"/>
      <c r="J302" s="287"/>
      <c r="K302" s="287"/>
      <c r="L302" s="287"/>
      <c r="M302" s="287"/>
      <c r="N302" s="287"/>
      <c r="O302" s="287"/>
      <c r="P302" s="290"/>
      <c r="Q302" s="287"/>
      <c r="R302" s="264"/>
      <c r="S302" s="296"/>
      <c r="T302" s="296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7"/>
      <c r="F303" s="287"/>
      <c r="G303" s="287"/>
      <c r="H303" s="287"/>
      <c r="I303" s="287"/>
      <c r="J303" s="287"/>
      <c r="K303" s="287"/>
      <c r="L303" s="287"/>
      <c r="M303" s="287"/>
      <c r="N303" s="287"/>
      <c r="O303" s="287"/>
      <c r="P303" s="290"/>
      <c r="Q303" s="287"/>
      <c r="R303" s="264"/>
      <c r="S303" s="296"/>
      <c r="T303" s="296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7"/>
      <c r="F304" s="287"/>
      <c r="G304" s="287"/>
      <c r="H304" s="287"/>
      <c r="I304" s="287"/>
      <c r="J304" s="287"/>
      <c r="K304" s="287"/>
      <c r="L304" s="287"/>
      <c r="M304" s="287"/>
      <c r="N304" s="287"/>
      <c r="O304" s="287"/>
      <c r="P304" s="290"/>
      <c r="Q304" s="287"/>
      <c r="R304" s="264"/>
      <c r="S304" s="296"/>
      <c r="T304" s="296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7"/>
      <c r="F305" s="287"/>
      <c r="G305" s="287"/>
      <c r="H305" s="287"/>
      <c r="I305" s="287"/>
      <c r="J305" s="287"/>
      <c r="K305" s="287"/>
      <c r="L305" s="287"/>
      <c r="M305" s="287"/>
      <c r="N305" s="287"/>
      <c r="O305" s="287"/>
      <c r="P305" s="290"/>
      <c r="Q305" s="287"/>
      <c r="R305" s="264"/>
      <c r="S305" s="296"/>
      <c r="T305" s="296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7"/>
      <c r="F306" s="287"/>
      <c r="G306" s="287"/>
      <c r="H306" s="287"/>
      <c r="I306" s="287"/>
      <c r="J306" s="287"/>
      <c r="K306" s="287"/>
      <c r="L306" s="287"/>
      <c r="M306" s="287"/>
      <c r="N306" s="287"/>
      <c r="O306" s="287"/>
      <c r="P306" s="290"/>
      <c r="Q306" s="287"/>
      <c r="R306" s="264"/>
      <c r="S306" s="296"/>
      <c r="T306" s="296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7"/>
      <c r="F307" s="287"/>
      <c r="G307" s="287"/>
      <c r="H307" s="287"/>
      <c r="I307" s="287"/>
      <c r="J307" s="287"/>
      <c r="K307" s="287"/>
      <c r="L307" s="287"/>
      <c r="M307" s="287"/>
      <c r="N307" s="287"/>
      <c r="O307" s="287"/>
      <c r="P307" s="290"/>
      <c r="Q307" s="287"/>
      <c r="R307" s="264"/>
      <c r="S307" s="296"/>
      <c r="T307" s="296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7"/>
      <c r="F308" s="287"/>
      <c r="G308" s="287"/>
      <c r="H308" s="287"/>
      <c r="I308" s="287"/>
      <c r="J308" s="287"/>
      <c r="K308" s="287"/>
      <c r="L308" s="287"/>
      <c r="M308" s="287"/>
      <c r="N308" s="287"/>
      <c r="O308" s="287"/>
      <c r="P308" s="290"/>
      <c r="Q308" s="287"/>
      <c r="R308" s="264"/>
      <c r="S308" s="296"/>
      <c r="T308" s="296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7"/>
      <c r="F309" s="287"/>
      <c r="G309" s="287"/>
      <c r="H309" s="287"/>
      <c r="I309" s="287"/>
      <c r="J309" s="287"/>
      <c r="K309" s="287"/>
      <c r="L309" s="287"/>
      <c r="M309" s="287"/>
      <c r="N309" s="287"/>
      <c r="O309" s="287"/>
      <c r="P309" s="290"/>
      <c r="Q309" s="287"/>
      <c r="R309" s="264"/>
      <c r="S309" s="296"/>
      <c r="T309" s="296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7"/>
      <c r="F310" s="287"/>
      <c r="G310" s="287"/>
      <c r="H310" s="287"/>
      <c r="I310" s="287"/>
      <c r="J310" s="287"/>
      <c r="K310" s="287"/>
      <c r="L310" s="287"/>
      <c r="M310" s="287"/>
      <c r="N310" s="287"/>
      <c r="O310" s="287"/>
      <c r="P310" s="290"/>
      <c r="Q310" s="287"/>
      <c r="R310" s="264"/>
      <c r="S310" s="296"/>
      <c r="T310" s="296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7"/>
      <c r="F311" s="287"/>
      <c r="G311" s="287"/>
      <c r="H311" s="287"/>
      <c r="I311" s="287"/>
      <c r="J311" s="287"/>
      <c r="K311" s="287"/>
      <c r="L311" s="287"/>
      <c r="M311" s="287"/>
      <c r="N311" s="287"/>
      <c r="O311" s="287"/>
      <c r="P311" s="290"/>
      <c r="Q311" s="287"/>
      <c r="R311" s="264"/>
      <c r="S311" s="296"/>
      <c r="T311" s="296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7"/>
      <c r="F312" s="287"/>
      <c r="G312" s="287"/>
      <c r="H312" s="287"/>
      <c r="I312" s="287"/>
      <c r="J312" s="287"/>
      <c r="K312" s="287"/>
      <c r="L312" s="287"/>
      <c r="M312" s="287"/>
      <c r="N312" s="287"/>
      <c r="O312" s="287"/>
      <c r="P312" s="290"/>
      <c r="Q312" s="287"/>
      <c r="R312" s="264"/>
      <c r="S312" s="296"/>
      <c r="T312" s="296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7"/>
      <c r="F313" s="287"/>
      <c r="G313" s="287"/>
      <c r="H313" s="287"/>
      <c r="I313" s="287"/>
      <c r="J313" s="287"/>
      <c r="K313" s="287"/>
      <c r="L313" s="287"/>
      <c r="M313" s="287"/>
      <c r="N313" s="287"/>
      <c r="O313" s="287"/>
      <c r="P313" s="290"/>
      <c r="Q313" s="287"/>
      <c r="R313" s="264"/>
      <c r="S313" s="296"/>
      <c r="T313" s="296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7"/>
      <c r="F314" s="287"/>
      <c r="G314" s="287"/>
      <c r="H314" s="287"/>
      <c r="I314" s="287"/>
      <c r="J314" s="287"/>
      <c r="K314" s="287"/>
      <c r="L314" s="287"/>
      <c r="M314" s="287"/>
      <c r="N314" s="287"/>
      <c r="O314" s="287"/>
      <c r="P314" s="290"/>
      <c r="Q314" s="287"/>
      <c r="R314" s="264"/>
      <c r="S314" s="296"/>
      <c r="T314" s="296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7"/>
      <c r="F315" s="287"/>
      <c r="G315" s="287"/>
      <c r="H315" s="287"/>
      <c r="I315" s="287"/>
      <c r="J315" s="287"/>
      <c r="K315" s="287"/>
      <c r="L315" s="287"/>
      <c r="M315" s="287"/>
      <c r="N315" s="287"/>
      <c r="O315" s="287"/>
      <c r="P315" s="290"/>
      <c r="Q315" s="287"/>
      <c r="R315" s="264"/>
      <c r="S315" s="296"/>
      <c r="T315" s="296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7"/>
      <c r="F316" s="287"/>
      <c r="G316" s="287"/>
      <c r="H316" s="287"/>
      <c r="I316" s="287"/>
      <c r="J316" s="287"/>
      <c r="K316" s="287"/>
      <c r="L316" s="287"/>
      <c r="M316" s="287"/>
      <c r="N316" s="287"/>
      <c r="O316" s="287"/>
      <c r="P316" s="290"/>
      <c r="Q316" s="287"/>
      <c r="R316" s="264"/>
      <c r="S316" s="296"/>
      <c r="T316" s="296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7"/>
      <c r="F317" s="287"/>
      <c r="G317" s="287"/>
      <c r="H317" s="287"/>
      <c r="I317" s="287"/>
      <c r="J317" s="287"/>
      <c r="K317" s="287"/>
      <c r="L317" s="287"/>
      <c r="M317" s="287"/>
      <c r="N317" s="287"/>
      <c r="O317" s="287"/>
      <c r="P317" s="290"/>
      <c r="Q317" s="287"/>
      <c r="R317" s="264"/>
      <c r="S317" s="296"/>
      <c r="T317" s="296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7"/>
      <c r="F318" s="287"/>
      <c r="G318" s="287"/>
      <c r="H318" s="287"/>
      <c r="I318" s="287"/>
      <c r="J318" s="287"/>
      <c r="K318" s="287"/>
      <c r="L318" s="287"/>
      <c r="M318" s="287"/>
      <c r="N318" s="287"/>
      <c r="O318" s="287"/>
      <c r="P318" s="290"/>
      <c r="Q318" s="287"/>
      <c r="R318" s="264"/>
      <c r="S318" s="296"/>
      <c r="T318" s="296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7"/>
      <c r="F319" s="287"/>
      <c r="G319" s="287"/>
      <c r="H319" s="287"/>
      <c r="I319" s="287"/>
      <c r="J319" s="287"/>
      <c r="K319" s="287"/>
      <c r="L319" s="287"/>
      <c r="M319" s="287"/>
      <c r="N319" s="287"/>
      <c r="O319" s="287"/>
      <c r="P319" s="290"/>
      <c r="Q319" s="287"/>
      <c r="R319" s="264"/>
      <c r="S319" s="296"/>
      <c r="T319" s="296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7"/>
      <c r="F320" s="287"/>
      <c r="G320" s="287"/>
      <c r="H320" s="287"/>
      <c r="I320" s="287"/>
      <c r="J320" s="287"/>
      <c r="K320" s="287"/>
      <c r="L320" s="287"/>
      <c r="M320" s="287"/>
      <c r="N320" s="287"/>
      <c r="O320" s="287"/>
      <c r="P320" s="290"/>
      <c r="Q320" s="287"/>
      <c r="R320" s="264"/>
      <c r="S320" s="296"/>
      <c r="T320" s="296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7"/>
      <c r="F321" s="287"/>
      <c r="G321" s="287"/>
      <c r="H321" s="287"/>
      <c r="I321" s="287"/>
      <c r="J321" s="287"/>
      <c r="K321" s="287"/>
      <c r="L321" s="287"/>
      <c r="M321" s="287"/>
      <c r="N321" s="287"/>
      <c r="O321" s="287"/>
      <c r="P321" s="290"/>
      <c r="Q321" s="287"/>
      <c r="R321" s="264"/>
      <c r="S321" s="296"/>
      <c r="T321" s="296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7"/>
      <c r="F322" s="287"/>
      <c r="G322" s="287"/>
      <c r="H322" s="287"/>
      <c r="I322" s="287"/>
      <c r="J322" s="287"/>
      <c r="K322" s="287"/>
      <c r="L322" s="287"/>
      <c r="M322" s="287"/>
      <c r="N322" s="287"/>
      <c r="O322" s="287"/>
      <c r="P322" s="290"/>
      <c r="Q322" s="287"/>
      <c r="R322" s="264"/>
      <c r="S322" s="296"/>
      <c r="T322" s="296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7"/>
      <c r="F323" s="287"/>
      <c r="G323" s="287"/>
      <c r="H323" s="287"/>
      <c r="I323" s="287"/>
      <c r="J323" s="287"/>
      <c r="K323" s="287"/>
      <c r="L323" s="287"/>
      <c r="M323" s="287"/>
      <c r="N323" s="287"/>
      <c r="O323" s="287"/>
      <c r="P323" s="290"/>
      <c r="Q323" s="287"/>
      <c r="R323" s="264"/>
      <c r="S323" s="296"/>
      <c r="T323" s="296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7"/>
      <c r="F324" s="287"/>
      <c r="G324" s="287"/>
      <c r="H324" s="287"/>
      <c r="I324" s="287"/>
      <c r="J324" s="287"/>
      <c r="K324" s="287"/>
      <c r="L324" s="287"/>
      <c r="M324" s="287"/>
      <c r="N324" s="287"/>
      <c r="O324" s="287"/>
      <c r="P324" s="290"/>
      <c r="Q324" s="287"/>
      <c r="R324" s="264"/>
      <c r="S324" s="296"/>
      <c r="T324" s="296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7"/>
      <c r="F325" s="287"/>
      <c r="G325" s="287"/>
      <c r="H325" s="287"/>
      <c r="I325" s="287"/>
      <c r="J325" s="287"/>
      <c r="K325" s="287"/>
      <c r="L325" s="287"/>
      <c r="M325" s="287"/>
      <c r="N325" s="287"/>
      <c r="O325" s="287"/>
      <c r="P325" s="290"/>
      <c r="Q325" s="287"/>
      <c r="R325" s="264"/>
      <c r="S325" s="296"/>
      <c r="T325" s="296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7"/>
      <c r="F326" s="287"/>
      <c r="G326" s="287"/>
      <c r="H326" s="287"/>
      <c r="I326" s="287"/>
      <c r="J326" s="287"/>
      <c r="K326" s="287"/>
      <c r="L326" s="287"/>
      <c r="M326" s="287"/>
      <c r="N326" s="287"/>
      <c r="O326" s="287"/>
      <c r="P326" s="290"/>
      <c r="Q326" s="287"/>
      <c r="R326" s="264"/>
      <c r="S326" s="296"/>
      <c r="T326" s="296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7"/>
      <c r="F327" s="287"/>
      <c r="G327" s="287"/>
      <c r="H327" s="287"/>
      <c r="I327" s="287"/>
      <c r="J327" s="287"/>
      <c r="K327" s="287"/>
      <c r="L327" s="287"/>
      <c r="M327" s="287"/>
      <c r="N327" s="287"/>
      <c r="O327" s="287"/>
      <c r="P327" s="290"/>
      <c r="Q327" s="287"/>
      <c r="R327" s="264"/>
      <c r="S327" s="296"/>
      <c r="T327" s="296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7"/>
      <c r="F328" s="287"/>
      <c r="G328" s="287"/>
      <c r="H328" s="287"/>
      <c r="I328" s="287"/>
      <c r="J328" s="287"/>
      <c r="K328" s="287"/>
      <c r="L328" s="287"/>
      <c r="M328" s="287"/>
      <c r="N328" s="287"/>
      <c r="O328" s="287"/>
      <c r="P328" s="290"/>
      <c r="Q328" s="287"/>
      <c r="R328" s="264"/>
      <c r="S328" s="296"/>
      <c r="T328" s="296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7"/>
      <c r="F329" s="287"/>
      <c r="G329" s="287"/>
      <c r="H329" s="287"/>
      <c r="I329" s="287"/>
      <c r="J329" s="287"/>
      <c r="K329" s="287"/>
      <c r="L329" s="287"/>
      <c r="M329" s="287"/>
      <c r="N329" s="287"/>
      <c r="O329" s="287"/>
      <c r="P329" s="290"/>
      <c r="Q329" s="287"/>
      <c r="R329" s="264"/>
      <c r="S329" s="296"/>
      <c r="T329" s="296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7"/>
      <c r="F330" s="287"/>
      <c r="G330" s="287"/>
      <c r="H330" s="287"/>
      <c r="I330" s="287"/>
      <c r="J330" s="287"/>
      <c r="K330" s="287"/>
      <c r="L330" s="287"/>
      <c r="M330" s="287"/>
      <c r="N330" s="287"/>
      <c r="O330" s="287"/>
      <c r="P330" s="290"/>
      <c r="Q330" s="287"/>
      <c r="R330" s="264"/>
      <c r="S330" s="296"/>
      <c r="T330" s="296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7"/>
      <c r="F331" s="287"/>
      <c r="G331" s="287"/>
      <c r="H331" s="287"/>
      <c r="I331" s="287"/>
      <c r="J331" s="287"/>
      <c r="K331" s="287"/>
      <c r="L331" s="287"/>
      <c r="M331" s="287"/>
      <c r="N331" s="287"/>
      <c r="O331" s="287"/>
      <c r="P331" s="290"/>
      <c r="Q331" s="287"/>
      <c r="R331" s="264"/>
      <c r="S331" s="296"/>
      <c r="T331" s="296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7"/>
      <c r="F332" s="287"/>
      <c r="G332" s="287"/>
      <c r="H332" s="287"/>
      <c r="I332" s="287"/>
      <c r="J332" s="287"/>
      <c r="K332" s="287"/>
      <c r="L332" s="287"/>
      <c r="M332" s="287"/>
      <c r="N332" s="287"/>
      <c r="O332" s="287"/>
      <c r="P332" s="290"/>
      <c r="Q332" s="287"/>
      <c r="R332" s="264"/>
      <c r="S332" s="296"/>
      <c r="T332" s="296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7"/>
      <c r="F333" s="287"/>
      <c r="G333" s="287"/>
      <c r="H333" s="287"/>
      <c r="I333" s="287"/>
      <c r="J333" s="287"/>
      <c r="K333" s="287"/>
      <c r="L333" s="287"/>
      <c r="M333" s="287"/>
      <c r="N333" s="287"/>
      <c r="O333" s="287"/>
      <c r="P333" s="290"/>
      <c r="Q333" s="287"/>
      <c r="R333" s="264"/>
      <c r="S333" s="296"/>
      <c r="T333" s="296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7"/>
      <c r="F334" s="287"/>
      <c r="G334" s="287"/>
      <c r="H334" s="287"/>
      <c r="I334" s="287"/>
      <c r="J334" s="287"/>
      <c r="K334" s="287"/>
      <c r="L334" s="287"/>
      <c r="M334" s="287"/>
      <c r="N334" s="287"/>
      <c r="O334" s="287"/>
      <c r="P334" s="290"/>
      <c r="Q334" s="287"/>
      <c r="R334" s="264"/>
      <c r="S334" s="296"/>
      <c r="T334" s="296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7"/>
      <c r="F335" s="287"/>
      <c r="G335" s="287"/>
      <c r="H335" s="287"/>
      <c r="I335" s="287"/>
      <c r="J335" s="287"/>
      <c r="K335" s="287"/>
      <c r="L335" s="287"/>
      <c r="M335" s="287"/>
      <c r="N335" s="287"/>
      <c r="O335" s="287"/>
      <c r="P335" s="290"/>
      <c r="Q335" s="287"/>
      <c r="R335" s="264"/>
      <c r="S335" s="296"/>
      <c r="T335" s="296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7"/>
      <c r="F336" s="287"/>
      <c r="G336" s="287"/>
      <c r="H336" s="287"/>
      <c r="I336" s="287"/>
      <c r="J336" s="287"/>
      <c r="K336" s="287"/>
      <c r="L336" s="287"/>
      <c r="M336" s="287"/>
      <c r="N336" s="287"/>
      <c r="O336" s="287"/>
      <c r="P336" s="290"/>
      <c r="Q336" s="287"/>
      <c r="R336" s="264"/>
      <c r="S336" s="296"/>
      <c r="T336" s="296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7"/>
      <c r="F337" s="287"/>
      <c r="G337" s="287"/>
      <c r="H337" s="287"/>
      <c r="I337" s="287"/>
      <c r="J337" s="287"/>
      <c r="K337" s="287"/>
      <c r="L337" s="287"/>
      <c r="M337" s="287"/>
      <c r="N337" s="287"/>
      <c r="O337" s="287"/>
      <c r="P337" s="290"/>
      <c r="Q337" s="287"/>
      <c r="R337" s="264"/>
      <c r="S337" s="296"/>
      <c r="T337" s="296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7"/>
      <c r="F338" s="287"/>
      <c r="G338" s="287"/>
      <c r="H338" s="287"/>
      <c r="I338" s="287"/>
      <c r="J338" s="287"/>
      <c r="K338" s="287"/>
      <c r="L338" s="287"/>
      <c r="M338" s="287"/>
      <c r="N338" s="287"/>
      <c r="O338" s="287"/>
      <c r="P338" s="290"/>
      <c r="Q338" s="287"/>
      <c r="R338" s="264"/>
      <c r="S338" s="296"/>
      <c r="T338" s="296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7"/>
      <c r="F339" s="287"/>
      <c r="G339" s="287"/>
      <c r="H339" s="287"/>
      <c r="I339" s="287"/>
      <c r="J339" s="287"/>
      <c r="K339" s="287"/>
      <c r="L339" s="287"/>
      <c r="M339" s="287"/>
      <c r="N339" s="287"/>
      <c r="O339" s="287"/>
      <c r="P339" s="290"/>
      <c r="Q339" s="287"/>
      <c r="R339" s="264"/>
      <c r="S339" s="296"/>
      <c r="T339" s="296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7"/>
      <c r="F340" s="287"/>
      <c r="G340" s="287"/>
      <c r="H340" s="287"/>
      <c r="I340" s="287"/>
      <c r="J340" s="287"/>
      <c r="K340" s="287"/>
      <c r="L340" s="287"/>
      <c r="M340" s="287"/>
      <c r="N340" s="287"/>
      <c r="O340" s="287"/>
      <c r="P340" s="290"/>
      <c r="Q340" s="287"/>
      <c r="R340" s="264"/>
      <c r="S340" s="296"/>
      <c r="T340" s="296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7"/>
      <c r="F341" s="287"/>
      <c r="G341" s="287"/>
      <c r="H341" s="287"/>
      <c r="I341" s="287"/>
      <c r="J341" s="287"/>
      <c r="K341" s="287"/>
      <c r="L341" s="287"/>
      <c r="M341" s="287"/>
      <c r="N341" s="287"/>
      <c r="O341" s="287"/>
      <c r="P341" s="290"/>
      <c r="Q341" s="287"/>
      <c r="R341" s="264"/>
      <c r="S341" s="296"/>
      <c r="T341" s="296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7"/>
      <c r="F342" s="287"/>
      <c r="G342" s="287"/>
      <c r="H342" s="287"/>
      <c r="I342" s="287"/>
      <c r="J342" s="287"/>
      <c r="K342" s="287"/>
      <c r="L342" s="287"/>
      <c r="M342" s="287"/>
      <c r="N342" s="287"/>
      <c r="O342" s="287"/>
      <c r="P342" s="290"/>
      <c r="Q342" s="287"/>
      <c r="R342" s="264"/>
      <c r="S342" s="296"/>
      <c r="T342" s="296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7"/>
      <c r="F343" s="287"/>
      <c r="G343" s="287"/>
      <c r="H343" s="287"/>
      <c r="I343" s="287"/>
      <c r="J343" s="287"/>
      <c r="K343" s="287"/>
      <c r="L343" s="287"/>
      <c r="M343" s="287"/>
      <c r="N343" s="287"/>
      <c r="O343" s="287"/>
      <c r="P343" s="290"/>
      <c r="Q343" s="287"/>
      <c r="R343" s="264"/>
      <c r="S343" s="296"/>
      <c r="T343" s="296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7"/>
      <c r="F344" s="287"/>
      <c r="G344" s="287"/>
      <c r="H344" s="287"/>
      <c r="I344" s="287"/>
      <c r="J344" s="287"/>
      <c r="K344" s="287"/>
      <c r="L344" s="287"/>
      <c r="M344" s="287"/>
      <c r="N344" s="287"/>
      <c r="O344" s="287"/>
      <c r="P344" s="290"/>
      <c r="Q344" s="287"/>
      <c r="R344" s="264"/>
      <c r="S344" s="296"/>
      <c r="T344" s="296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7"/>
      <c r="F345" s="287"/>
      <c r="G345" s="287"/>
      <c r="H345" s="287"/>
      <c r="I345" s="287"/>
      <c r="J345" s="287"/>
      <c r="K345" s="287"/>
      <c r="L345" s="287"/>
      <c r="M345" s="287"/>
      <c r="N345" s="287"/>
      <c r="O345" s="287"/>
      <c r="P345" s="290"/>
      <c r="Q345" s="287"/>
      <c r="R345" s="264"/>
      <c r="S345" s="296"/>
      <c r="T345" s="296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7"/>
      <c r="F346" s="287"/>
      <c r="G346" s="287"/>
      <c r="H346" s="287"/>
      <c r="I346" s="287"/>
      <c r="J346" s="287"/>
      <c r="K346" s="287"/>
      <c r="L346" s="287"/>
      <c r="M346" s="287"/>
      <c r="N346" s="287"/>
      <c r="O346" s="287"/>
      <c r="P346" s="290"/>
      <c r="Q346" s="287"/>
      <c r="R346" s="264"/>
      <c r="S346" s="296"/>
      <c r="T346" s="296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7"/>
      <c r="F347" s="287"/>
      <c r="G347" s="287"/>
      <c r="H347" s="287"/>
      <c r="I347" s="287"/>
      <c r="J347" s="287"/>
      <c r="K347" s="287"/>
      <c r="L347" s="287"/>
      <c r="M347" s="287"/>
      <c r="N347" s="287"/>
      <c r="O347" s="287"/>
      <c r="P347" s="290"/>
      <c r="Q347" s="287"/>
      <c r="R347" s="264"/>
      <c r="S347" s="296"/>
      <c r="T347" s="296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7"/>
      <c r="F348" s="287"/>
      <c r="G348" s="287"/>
      <c r="H348" s="287"/>
      <c r="I348" s="287"/>
      <c r="J348" s="287"/>
      <c r="K348" s="287"/>
      <c r="L348" s="287"/>
      <c r="M348" s="287"/>
      <c r="N348" s="287"/>
      <c r="O348" s="287"/>
      <c r="P348" s="290"/>
      <c r="Q348" s="287"/>
      <c r="R348" s="264"/>
      <c r="S348" s="296"/>
      <c r="T348" s="296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7"/>
      <c r="F349" s="287"/>
      <c r="G349" s="287"/>
      <c r="H349" s="287"/>
      <c r="I349" s="287"/>
      <c r="J349" s="287"/>
      <c r="K349" s="287"/>
      <c r="L349" s="287"/>
      <c r="M349" s="287"/>
      <c r="N349" s="287"/>
      <c r="O349" s="287"/>
      <c r="P349" s="290"/>
      <c r="Q349" s="287"/>
      <c r="R349" s="264"/>
      <c r="S349" s="296"/>
      <c r="T349" s="296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7"/>
      <c r="F350" s="287"/>
      <c r="G350" s="287"/>
      <c r="H350" s="287"/>
      <c r="I350" s="287"/>
      <c r="J350" s="287"/>
      <c r="K350" s="287"/>
      <c r="L350" s="287"/>
      <c r="M350" s="287"/>
      <c r="N350" s="287"/>
      <c r="O350" s="287"/>
      <c r="P350" s="290"/>
      <c r="Q350" s="287"/>
      <c r="R350" s="264"/>
      <c r="S350" s="296"/>
      <c r="T350" s="296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7"/>
      <c r="F351" s="287"/>
      <c r="G351" s="287"/>
      <c r="H351" s="287"/>
      <c r="I351" s="287"/>
      <c r="J351" s="287"/>
      <c r="K351" s="287"/>
      <c r="L351" s="287"/>
      <c r="M351" s="287"/>
      <c r="N351" s="287"/>
      <c r="O351" s="287"/>
      <c r="P351" s="290"/>
      <c r="Q351" s="287"/>
      <c r="R351" s="264"/>
      <c r="S351" s="296"/>
      <c r="T351" s="296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7"/>
      <c r="F352" s="287"/>
      <c r="G352" s="287"/>
      <c r="H352" s="287"/>
      <c r="I352" s="287"/>
      <c r="J352" s="287"/>
      <c r="K352" s="287"/>
      <c r="L352" s="287"/>
      <c r="M352" s="287"/>
      <c r="N352" s="287"/>
      <c r="O352" s="287"/>
      <c r="P352" s="290"/>
      <c r="Q352" s="287"/>
      <c r="R352" s="264"/>
      <c r="S352" s="296"/>
      <c r="T352" s="296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7"/>
      <c r="F353" s="287"/>
      <c r="G353" s="287"/>
      <c r="H353" s="287"/>
      <c r="I353" s="287"/>
      <c r="J353" s="287"/>
      <c r="K353" s="287"/>
      <c r="L353" s="287"/>
      <c r="M353" s="287"/>
      <c r="N353" s="287"/>
      <c r="O353" s="287"/>
      <c r="P353" s="290"/>
      <c r="Q353" s="287"/>
      <c r="R353" s="264"/>
      <c r="S353" s="296"/>
      <c r="T353" s="296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7"/>
      <c r="F354" s="287"/>
      <c r="G354" s="287"/>
      <c r="H354" s="287"/>
      <c r="I354" s="287"/>
      <c r="J354" s="287"/>
      <c r="K354" s="287"/>
      <c r="L354" s="287"/>
      <c r="M354" s="287"/>
      <c r="N354" s="287"/>
      <c r="O354" s="287"/>
      <c r="P354" s="290"/>
      <c r="Q354" s="287"/>
      <c r="R354" s="264"/>
      <c r="S354" s="296"/>
      <c r="T354" s="296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7"/>
      <c r="F355" s="287"/>
      <c r="G355" s="287"/>
      <c r="H355" s="287"/>
      <c r="I355" s="287"/>
      <c r="J355" s="287"/>
      <c r="K355" s="287"/>
      <c r="L355" s="287"/>
      <c r="M355" s="287"/>
      <c r="N355" s="287"/>
      <c r="O355" s="287"/>
      <c r="P355" s="290"/>
      <c r="Q355" s="287"/>
      <c r="R355" s="264"/>
      <c r="S355" s="296"/>
      <c r="T355" s="296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7"/>
      <c r="F356" s="287"/>
      <c r="G356" s="287"/>
      <c r="H356" s="287"/>
      <c r="I356" s="287"/>
      <c r="J356" s="287"/>
      <c r="K356" s="287"/>
      <c r="L356" s="287"/>
      <c r="M356" s="287"/>
      <c r="N356" s="287"/>
      <c r="O356" s="287"/>
      <c r="P356" s="290"/>
      <c r="Q356" s="287"/>
      <c r="R356" s="264"/>
      <c r="S356" s="296"/>
      <c r="T356" s="296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7"/>
      <c r="F357" s="287"/>
      <c r="G357" s="287"/>
      <c r="H357" s="287"/>
      <c r="I357" s="287"/>
      <c r="J357" s="287"/>
      <c r="K357" s="287"/>
      <c r="L357" s="287"/>
      <c r="M357" s="287"/>
      <c r="N357" s="287"/>
      <c r="O357" s="287"/>
      <c r="P357" s="290"/>
      <c r="Q357" s="287"/>
      <c r="R357" s="264"/>
      <c r="S357" s="296"/>
      <c r="T357" s="296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7"/>
      <c r="F358" s="287"/>
      <c r="G358" s="287"/>
      <c r="H358" s="287"/>
      <c r="I358" s="287"/>
      <c r="J358" s="287"/>
      <c r="K358" s="287"/>
      <c r="L358" s="287"/>
      <c r="M358" s="287"/>
      <c r="N358" s="287"/>
      <c r="O358" s="287"/>
      <c r="P358" s="290"/>
      <c r="Q358" s="287"/>
      <c r="R358" s="264"/>
      <c r="S358" s="296"/>
      <c r="T358" s="296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7"/>
      <c r="F359" s="287"/>
      <c r="G359" s="287"/>
      <c r="H359" s="287"/>
      <c r="I359" s="287"/>
      <c r="J359" s="287"/>
      <c r="K359" s="287"/>
      <c r="L359" s="287"/>
      <c r="M359" s="287"/>
      <c r="N359" s="287"/>
      <c r="O359" s="287"/>
      <c r="P359" s="290"/>
      <c r="Q359" s="287"/>
      <c r="R359" s="264"/>
      <c r="S359" s="296"/>
      <c r="T359" s="296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7"/>
      <c r="F360" s="287"/>
      <c r="G360" s="287"/>
      <c r="H360" s="287"/>
      <c r="I360" s="287"/>
      <c r="J360" s="287"/>
      <c r="K360" s="287"/>
      <c r="L360" s="287"/>
      <c r="M360" s="287"/>
      <c r="N360" s="287"/>
      <c r="O360" s="287"/>
      <c r="P360" s="290"/>
      <c r="Q360" s="287"/>
      <c r="R360" s="264"/>
      <c r="S360" s="296"/>
      <c r="T360" s="296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7"/>
      <c r="F361" s="287"/>
      <c r="G361" s="287"/>
      <c r="H361" s="287"/>
      <c r="I361" s="287"/>
      <c r="J361" s="287"/>
      <c r="K361" s="287"/>
      <c r="L361" s="287"/>
      <c r="M361" s="287"/>
      <c r="N361" s="287"/>
      <c r="O361" s="287"/>
      <c r="P361" s="290"/>
      <c r="Q361" s="287"/>
      <c r="R361" s="264"/>
      <c r="S361" s="296"/>
      <c r="T361" s="296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7"/>
      <c r="F362" s="287"/>
      <c r="G362" s="287"/>
      <c r="H362" s="287"/>
      <c r="I362" s="287"/>
      <c r="J362" s="287"/>
      <c r="K362" s="287"/>
      <c r="L362" s="287"/>
      <c r="M362" s="287"/>
      <c r="N362" s="287"/>
      <c r="O362" s="287"/>
      <c r="P362" s="290"/>
      <c r="Q362" s="287"/>
      <c r="R362" s="264"/>
      <c r="S362" s="296"/>
      <c r="T362" s="296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7"/>
      <c r="F363" s="287"/>
      <c r="G363" s="287"/>
      <c r="H363" s="287"/>
      <c r="I363" s="287"/>
      <c r="J363" s="287"/>
      <c r="K363" s="287"/>
      <c r="L363" s="287"/>
      <c r="M363" s="287"/>
      <c r="N363" s="287"/>
      <c r="O363" s="287"/>
      <c r="P363" s="290"/>
      <c r="Q363" s="287"/>
      <c r="R363" s="264"/>
      <c r="S363" s="296"/>
      <c r="T363" s="296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7"/>
      <c r="F364" s="287"/>
      <c r="G364" s="287"/>
      <c r="H364" s="287"/>
      <c r="I364" s="287"/>
      <c r="J364" s="287"/>
      <c r="K364" s="287"/>
      <c r="L364" s="287"/>
      <c r="M364" s="287"/>
      <c r="N364" s="287"/>
      <c r="O364" s="287"/>
      <c r="P364" s="290"/>
      <c r="Q364" s="287"/>
      <c r="R364" s="264"/>
      <c r="S364" s="296"/>
      <c r="T364" s="296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7"/>
      <c r="F365" s="287"/>
      <c r="G365" s="287"/>
      <c r="H365" s="287"/>
      <c r="I365" s="287"/>
      <c r="J365" s="287"/>
      <c r="K365" s="287"/>
      <c r="L365" s="287"/>
      <c r="M365" s="287"/>
      <c r="N365" s="287"/>
      <c r="O365" s="287"/>
      <c r="P365" s="290"/>
      <c r="Q365" s="287"/>
      <c r="R365" s="264"/>
      <c r="S365" s="296"/>
      <c r="T365" s="296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7"/>
      <c r="F366" s="287"/>
      <c r="G366" s="287"/>
      <c r="H366" s="287"/>
      <c r="I366" s="287"/>
      <c r="J366" s="287"/>
      <c r="K366" s="287"/>
      <c r="L366" s="287"/>
      <c r="M366" s="287"/>
      <c r="N366" s="287"/>
      <c r="O366" s="287"/>
      <c r="P366" s="290"/>
      <c r="Q366" s="287"/>
      <c r="R366" s="264"/>
      <c r="S366" s="296"/>
      <c r="T366" s="296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7"/>
      <c r="F367" s="287"/>
      <c r="G367" s="287"/>
      <c r="H367" s="287"/>
      <c r="I367" s="287"/>
      <c r="J367" s="287"/>
      <c r="K367" s="287"/>
      <c r="L367" s="287"/>
      <c r="M367" s="287"/>
      <c r="N367" s="287"/>
      <c r="O367" s="287"/>
      <c r="P367" s="290"/>
      <c r="Q367" s="287"/>
      <c r="R367" s="264"/>
      <c r="S367" s="296"/>
      <c r="T367" s="296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7"/>
      <c r="F368" s="287"/>
      <c r="G368" s="287"/>
      <c r="H368" s="287"/>
      <c r="I368" s="287"/>
      <c r="J368" s="287"/>
      <c r="K368" s="287"/>
      <c r="L368" s="287"/>
      <c r="M368" s="287"/>
      <c r="N368" s="287"/>
      <c r="O368" s="287"/>
      <c r="P368" s="290"/>
      <c r="Q368" s="287"/>
      <c r="R368" s="264"/>
      <c r="S368" s="296"/>
      <c r="T368" s="296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7"/>
      <c r="F369" s="287"/>
      <c r="G369" s="287"/>
      <c r="H369" s="287"/>
      <c r="I369" s="287"/>
      <c r="J369" s="287"/>
      <c r="K369" s="287"/>
      <c r="L369" s="287"/>
      <c r="M369" s="287"/>
      <c r="N369" s="287"/>
      <c r="O369" s="287"/>
      <c r="P369" s="290"/>
      <c r="Q369" s="287"/>
      <c r="R369" s="264"/>
      <c r="S369" s="296"/>
      <c r="T369" s="296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7"/>
      <c r="F370" s="287"/>
      <c r="G370" s="287"/>
      <c r="H370" s="287"/>
      <c r="I370" s="287"/>
      <c r="J370" s="287"/>
      <c r="K370" s="287"/>
      <c r="L370" s="287"/>
      <c r="M370" s="287"/>
      <c r="N370" s="287"/>
      <c r="O370" s="287"/>
      <c r="P370" s="290"/>
      <c r="Q370" s="287"/>
      <c r="R370" s="264"/>
      <c r="S370" s="296"/>
      <c r="T370" s="296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7"/>
      <c r="F371" s="287"/>
      <c r="G371" s="287"/>
      <c r="H371" s="287"/>
      <c r="I371" s="287"/>
      <c r="J371" s="287"/>
      <c r="K371" s="287"/>
      <c r="L371" s="287"/>
      <c r="M371" s="287"/>
      <c r="N371" s="287"/>
      <c r="O371" s="287"/>
      <c r="P371" s="290"/>
      <c r="Q371" s="287"/>
      <c r="R371" s="264"/>
      <c r="S371" s="296"/>
      <c r="T371" s="296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7"/>
      <c r="F372" s="287"/>
      <c r="G372" s="287"/>
      <c r="H372" s="287"/>
      <c r="I372" s="287"/>
      <c r="J372" s="287"/>
      <c r="K372" s="287"/>
      <c r="L372" s="287"/>
      <c r="M372" s="287"/>
      <c r="N372" s="287"/>
      <c r="O372" s="287"/>
      <c r="P372" s="290"/>
      <c r="Q372" s="287"/>
      <c r="R372" s="264"/>
      <c r="S372" s="296"/>
      <c r="T372" s="296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7"/>
      <c r="F373" s="287"/>
      <c r="G373" s="287"/>
      <c r="H373" s="287"/>
      <c r="I373" s="287"/>
      <c r="J373" s="287"/>
      <c r="K373" s="287"/>
      <c r="L373" s="287"/>
      <c r="M373" s="287"/>
      <c r="N373" s="287"/>
      <c r="O373" s="287"/>
      <c r="P373" s="290"/>
      <c r="Q373" s="287"/>
      <c r="R373" s="264"/>
      <c r="S373" s="296"/>
      <c r="T373" s="296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7"/>
      <c r="F374" s="287"/>
      <c r="G374" s="287"/>
      <c r="H374" s="287"/>
      <c r="I374" s="287"/>
      <c r="J374" s="287"/>
      <c r="K374" s="287"/>
      <c r="L374" s="287"/>
      <c r="M374" s="287"/>
      <c r="N374" s="287"/>
      <c r="O374" s="287"/>
      <c r="P374" s="290"/>
      <c r="Q374" s="287"/>
      <c r="R374" s="264"/>
      <c r="S374" s="296"/>
      <c r="T374" s="296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7"/>
      <c r="F375" s="287"/>
      <c r="G375" s="287"/>
      <c r="H375" s="287"/>
      <c r="I375" s="287"/>
      <c r="J375" s="287"/>
      <c r="K375" s="287"/>
      <c r="L375" s="287"/>
      <c r="M375" s="287"/>
      <c r="N375" s="287"/>
      <c r="O375" s="287"/>
      <c r="P375" s="290"/>
      <c r="Q375" s="287"/>
      <c r="R375" s="264"/>
      <c r="S375" s="296"/>
      <c r="T375" s="296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7"/>
      <c r="F376" s="287"/>
      <c r="G376" s="287"/>
      <c r="H376" s="287"/>
      <c r="I376" s="287"/>
      <c r="J376" s="287"/>
      <c r="K376" s="287"/>
      <c r="L376" s="287"/>
      <c r="M376" s="287"/>
      <c r="N376" s="287"/>
      <c r="O376" s="287"/>
      <c r="P376" s="290"/>
      <c r="Q376" s="287"/>
      <c r="R376" s="264"/>
      <c r="S376" s="296"/>
      <c r="T376" s="296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7"/>
      <c r="F377" s="287"/>
      <c r="G377" s="287"/>
      <c r="H377" s="287"/>
      <c r="I377" s="287"/>
      <c r="J377" s="287"/>
      <c r="K377" s="287"/>
      <c r="L377" s="287"/>
      <c r="M377" s="287"/>
      <c r="N377" s="287"/>
      <c r="O377" s="287"/>
      <c r="P377" s="290"/>
      <c r="Q377" s="287"/>
      <c r="R377" s="264"/>
      <c r="S377" s="296"/>
      <c r="T377" s="296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7"/>
      <c r="F378" s="287"/>
      <c r="G378" s="287"/>
      <c r="H378" s="287"/>
      <c r="I378" s="287"/>
      <c r="J378" s="287"/>
      <c r="K378" s="287"/>
      <c r="L378" s="287"/>
      <c r="M378" s="287"/>
      <c r="N378" s="287"/>
      <c r="O378" s="287"/>
      <c r="P378" s="290"/>
      <c r="Q378" s="287"/>
      <c r="R378" s="264"/>
      <c r="S378" s="296"/>
      <c r="T378" s="296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7"/>
      <c r="F379" s="287"/>
      <c r="G379" s="287"/>
      <c r="H379" s="287"/>
      <c r="I379" s="287"/>
      <c r="J379" s="287"/>
      <c r="K379" s="287"/>
      <c r="L379" s="287"/>
      <c r="M379" s="287"/>
      <c r="N379" s="287"/>
      <c r="O379" s="287"/>
      <c r="P379" s="290"/>
      <c r="Q379" s="287"/>
      <c r="R379" s="264"/>
      <c r="S379" s="296"/>
      <c r="T379" s="296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7"/>
      <c r="F380" s="287"/>
      <c r="G380" s="287"/>
      <c r="H380" s="287"/>
      <c r="I380" s="287"/>
      <c r="J380" s="287"/>
      <c r="K380" s="287"/>
      <c r="L380" s="287"/>
      <c r="M380" s="287"/>
      <c r="N380" s="287"/>
      <c r="O380" s="287"/>
      <c r="P380" s="290"/>
      <c r="Q380" s="287"/>
      <c r="R380" s="264"/>
      <c r="S380" s="296"/>
      <c r="T380" s="296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7"/>
      <c r="F381" s="287"/>
      <c r="G381" s="287"/>
      <c r="H381" s="287"/>
      <c r="I381" s="287"/>
      <c r="J381" s="287"/>
      <c r="K381" s="287"/>
      <c r="L381" s="287"/>
      <c r="M381" s="287"/>
      <c r="N381" s="287"/>
      <c r="O381" s="287"/>
      <c r="P381" s="290"/>
      <c r="Q381" s="287"/>
      <c r="R381" s="264"/>
      <c r="S381" s="296"/>
      <c r="T381" s="296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7"/>
      <c r="F382" s="287"/>
      <c r="G382" s="287"/>
      <c r="H382" s="287"/>
      <c r="I382" s="287"/>
      <c r="J382" s="287"/>
      <c r="K382" s="287"/>
      <c r="L382" s="287"/>
      <c r="M382" s="287"/>
      <c r="N382" s="287"/>
      <c r="O382" s="287"/>
      <c r="P382" s="290"/>
      <c r="Q382" s="287"/>
      <c r="R382" s="264"/>
      <c r="S382" s="296"/>
      <c r="T382" s="296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7"/>
      <c r="F383" s="287"/>
      <c r="G383" s="287"/>
      <c r="H383" s="287"/>
      <c r="I383" s="287"/>
      <c r="J383" s="287"/>
      <c r="K383" s="287"/>
      <c r="L383" s="287"/>
      <c r="M383" s="287"/>
      <c r="N383" s="287"/>
      <c r="O383" s="287"/>
      <c r="P383" s="290"/>
      <c r="Q383" s="287"/>
      <c r="R383" s="264"/>
      <c r="S383" s="296"/>
      <c r="T383" s="296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7"/>
      <c r="F384" s="287"/>
      <c r="G384" s="287"/>
      <c r="H384" s="287"/>
      <c r="I384" s="287"/>
      <c r="J384" s="287"/>
      <c r="K384" s="287"/>
      <c r="L384" s="287"/>
      <c r="M384" s="287"/>
      <c r="N384" s="287"/>
      <c r="O384" s="287"/>
      <c r="P384" s="290"/>
      <c r="Q384" s="287"/>
      <c r="R384" s="264"/>
      <c r="S384" s="296"/>
      <c r="T384" s="296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7"/>
      <c r="F385" s="287"/>
      <c r="G385" s="287"/>
      <c r="H385" s="287"/>
      <c r="I385" s="287"/>
      <c r="J385" s="287"/>
      <c r="K385" s="287"/>
      <c r="L385" s="287"/>
      <c r="M385" s="287"/>
      <c r="N385" s="287"/>
      <c r="O385" s="287"/>
      <c r="P385" s="290"/>
      <c r="Q385" s="287"/>
      <c r="R385" s="264"/>
      <c r="S385" s="296"/>
      <c r="T385" s="296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7"/>
      <c r="F386" s="287"/>
      <c r="G386" s="287"/>
      <c r="H386" s="287"/>
      <c r="I386" s="287"/>
      <c r="J386" s="287"/>
      <c r="K386" s="287"/>
      <c r="L386" s="287"/>
      <c r="M386" s="287"/>
      <c r="N386" s="287"/>
      <c r="O386" s="287"/>
      <c r="P386" s="290"/>
      <c r="Q386" s="287"/>
      <c r="R386" s="264"/>
      <c r="S386" s="296"/>
      <c r="T386" s="296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7"/>
      <c r="F387" s="287"/>
      <c r="G387" s="287"/>
      <c r="H387" s="287"/>
      <c r="I387" s="287"/>
      <c r="J387" s="287"/>
      <c r="K387" s="287"/>
      <c r="L387" s="287"/>
      <c r="M387" s="287"/>
      <c r="N387" s="287"/>
      <c r="O387" s="287"/>
      <c r="P387" s="290"/>
      <c r="Q387" s="287"/>
      <c r="R387" s="264"/>
      <c r="S387" s="296"/>
      <c r="T387" s="296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7"/>
      <c r="F388" s="287"/>
      <c r="G388" s="287"/>
      <c r="H388" s="287"/>
      <c r="I388" s="287"/>
      <c r="J388" s="287"/>
      <c r="K388" s="287"/>
      <c r="L388" s="287"/>
      <c r="M388" s="287"/>
      <c r="N388" s="287"/>
      <c r="O388" s="287"/>
      <c r="P388" s="290"/>
      <c r="Q388" s="287"/>
      <c r="R388" s="264"/>
      <c r="S388" s="296"/>
      <c r="T388" s="296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7"/>
      <c r="F389" s="287"/>
      <c r="G389" s="287"/>
      <c r="H389" s="287"/>
      <c r="I389" s="287"/>
      <c r="J389" s="287"/>
      <c r="K389" s="287"/>
      <c r="L389" s="287"/>
      <c r="M389" s="287"/>
      <c r="N389" s="287"/>
      <c r="O389" s="287"/>
      <c r="P389" s="290"/>
      <c r="Q389" s="287"/>
      <c r="R389" s="264"/>
      <c r="S389" s="296"/>
      <c r="T389" s="296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7"/>
      <c r="F390" s="287"/>
      <c r="G390" s="287"/>
      <c r="H390" s="287"/>
      <c r="I390" s="287"/>
      <c r="J390" s="287"/>
      <c r="K390" s="287"/>
      <c r="L390" s="287"/>
      <c r="M390" s="287"/>
      <c r="N390" s="287"/>
      <c r="O390" s="287"/>
      <c r="P390" s="290"/>
      <c r="Q390" s="287"/>
      <c r="R390" s="264"/>
      <c r="S390" s="296"/>
      <c r="T390" s="296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7"/>
      <c r="F391" s="287"/>
      <c r="G391" s="287"/>
      <c r="H391" s="287"/>
      <c r="I391" s="287"/>
      <c r="J391" s="287"/>
      <c r="K391" s="287"/>
      <c r="L391" s="287"/>
      <c r="M391" s="287"/>
      <c r="N391" s="287"/>
      <c r="O391" s="287"/>
      <c r="P391" s="290"/>
      <c r="Q391" s="287"/>
      <c r="R391" s="264"/>
      <c r="S391" s="296"/>
      <c r="T391" s="296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7"/>
      <c r="F392" s="287"/>
      <c r="G392" s="287"/>
      <c r="H392" s="287"/>
      <c r="I392" s="287"/>
      <c r="J392" s="287"/>
      <c r="K392" s="287"/>
      <c r="L392" s="287"/>
      <c r="M392" s="287"/>
      <c r="N392" s="287"/>
      <c r="O392" s="287"/>
      <c r="P392" s="290"/>
      <c r="Q392" s="287"/>
      <c r="R392" s="264"/>
      <c r="S392" s="296"/>
      <c r="T392" s="296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7"/>
      <c r="F393" s="287"/>
      <c r="G393" s="287"/>
      <c r="H393" s="287"/>
      <c r="I393" s="287"/>
      <c r="J393" s="287"/>
      <c r="K393" s="287"/>
      <c r="L393" s="287"/>
      <c r="M393" s="287"/>
      <c r="N393" s="287"/>
      <c r="O393" s="287"/>
      <c r="P393" s="290"/>
      <c r="Q393" s="287"/>
      <c r="R393" s="264"/>
      <c r="S393" s="296"/>
      <c r="T393" s="296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7"/>
      <c r="F394" s="287"/>
      <c r="G394" s="287"/>
      <c r="H394" s="287"/>
      <c r="I394" s="287"/>
      <c r="J394" s="287"/>
      <c r="K394" s="287"/>
      <c r="L394" s="287"/>
      <c r="M394" s="287"/>
      <c r="N394" s="287"/>
      <c r="O394" s="287"/>
      <c r="P394" s="290"/>
      <c r="Q394" s="287"/>
      <c r="R394" s="264"/>
      <c r="S394" s="296"/>
      <c r="T394" s="296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7"/>
      <c r="F395" s="287"/>
      <c r="G395" s="287"/>
      <c r="H395" s="287"/>
      <c r="I395" s="287"/>
      <c r="J395" s="287"/>
      <c r="K395" s="287"/>
      <c r="L395" s="287"/>
      <c r="M395" s="287"/>
      <c r="N395" s="287"/>
      <c r="O395" s="287"/>
      <c r="P395" s="290"/>
      <c r="Q395" s="287"/>
      <c r="R395" s="264"/>
      <c r="S395" s="296"/>
      <c r="T395" s="296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7"/>
      <c r="F396" s="287"/>
      <c r="G396" s="287"/>
      <c r="H396" s="287"/>
      <c r="I396" s="287"/>
      <c r="J396" s="287"/>
      <c r="K396" s="287"/>
      <c r="L396" s="287"/>
      <c r="M396" s="287"/>
      <c r="N396" s="287"/>
      <c r="O396" s="287"/>
      <c r="P396" s="290"/>
      <c r="Q396" s="287"/>
      <c r="R396" s="264"/>
      <c r="S396" s="296"/>
      <c r="T396" s="296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7"/>
      <c r="F397" s="287"/>
      <c r="G397" s="287"/>
      <c r="H397" s="287"/>
      <c r="I397" s="287"/>
      <c r="J397" s="287"/>
      <c r="K397" s="287"/>
      <c r="L397" s="287"/>
      <c r="M397" s="287"/>
      <c r="N397" s="287"/>
      <c r="O397" s="287"/>
      <c r="P397" s="290"/>
      <c r="Q397" s="287"/>
      <c r="R397" s="264"/>
      <c r="S397" s="296"/>
      <c r="T397" s="296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7"/>
      <c r="F398" s="287"/>
      <c r="G398" s="287"/>
      <c r="H398" s="287"/>
      <c r="I398" s="287"/>
      <c r="J398" s="287"/>
      <c r="K398" s="287"/>
      <c r="L398" s="287"/>
      <c r="M398" s="287"/>
      <c r="N398" s="287"/>
      <c r="O398" s="287"/>
      <c r="P398" s="290"/>
      <c r="Q398" s="287"/>
      <c r="R398" s="264"/>
      <c r="S398" s="296"/>
      <c r="T398" s="296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7"/>
      <c r="F399" s="287"/>
      <c r="G399" s="287"/>
      <c r="H399" s="287"/>
      <c r="I399" s="287"/>
      <c r="J399" s="287"/>
      <c r="K399" s="287"/>
      <c r="L399" s="287"/>
      <c r="M399" s="287"/>
      <c r="N399" s="287"/>
      <c r="O399" s="287"/>
      <c r="P399" s="290"/>
      <c r="Q399" s="287"/>
      <c r="R399" s="264"/>
      <c r="S399" s="296"/>
      <c r="T399" s="296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7"/>
      <c r="F400" s="287"/>
      <c r="G400" s="287"/>
      <c r="H400" s="287"/>
      <c r="I400" s="287"/>
      <c r="J400" s="287"/>
      <c r="K400" s="287"/>
      <c r="L400" s="287"/>
      <c r="M400" s="287"/>
      <c r="N400" s="287"/>
      <c r="O400" s="287"/>
      <c r="P400" s="290"/>
      <c r="Q400" s="287"/>
      <c r="R400" s="264"/>
      <c r="S400" s="296"/>
      <c r="T400" s="296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7"/>
      <c r="F401" s="287"/>
      <c r="G401" s="287"/>
      <c r="H401" s="287"/>
      <c r="I401" s="287"/>
      <c r="J401" s="287"/>
      <c r="K401" s="287"/>
      <c r="L401" s="287"/>
      <c r="M401" s="287"/>
      <c r="N401" s="287"/>
      <c r="O401" s="287"/>
      <c r="P401" s="290"/>
      <c r="Q401" s="287"/>
      <c r="R401" s="264"/>
      <c r="S401" s="296"/>
      <c r="T401" s="296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7"/>
      <c r="F402" s="287"/>
      <c r="G402" s="287"/>
      <c r="H402" s="287"/>
      <c r="I402" s="287"/>
      <c r="J402" s="287"/>
      <c r="K402" s="287"/>
      <c r="L402" s="287"/>
      <c r="M402" s="287"/>
      <c r="N402" s="287"/>
      <c r="O402" s="287"/>
      <c r="P402" s="290"/>
      <c r="Q402" s="287"/>
      <c r="R402" s="264"/>
      <c r="S402" s="296"/>
      <c r="T402" s="296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7"/>
      <c r="F403" s="287"/>
      <c r="G403" s="287"/>
      <c r="H403" s="287"/>
      <c r="I403" s="287"/>
      <c r="J403" s="287"/>
      <c r="K403" s="287"/>
      <c r="L403" s="287"/>
      <c r="M403" s="287"/>
      <c r="N403" s="287"/>
      <c r="O403" s="287"/>
      <c r="P403" s="290"/>
      <c r="Q403" s="287"/>
      <c r="R403" s="264"/>
      <c r="S403" s="296"/>
      <c r="T403" s="296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7"/>
      <c r="F404" s="287"/>
      <c r="G404" s="287"/>
      <c r="H404" s="287"/>
      <c r="I404" s="287"/>
      <c r="J404" s="287"/>
      <c r="K404" s="287"/>
      <c r="L404" s="287"/>
      <c r="M404" s="287"/>
      <c r="N404" s="287"/>
      <c r="O404" s="287"/>
      <c r="P404" s="290"/>
      <c r="Q404" s="287"/>
      <c r="R404" s="264"/>
      <c r="S404" s="296"/>
      <c r="T404" s="296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7"/>
      <c r="F405" s="287"/>
      <c r="G405" s="287"/>
      <c r="H405" s="287"/>
      <c r="I405" s="287"/>
      <c r="J405" s="287"/>
      <c r="K405" s="287"/>
      <c r="L405" s="287"/>
      <c r="M405" s="287"/>
      <c r="N405" s="287"/>
      <c r="O405" s="287"/>
      <c r="P405" s="290"/>
      <c r="Q405" s="287"/>
      <c r="R405" s="264"/>
      <c r="S405" s="296"/>
      <c r="T405" s="296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7"/>
      <c r="F406" s="287"/>
      <c r="G406" s="287"/>
      <c r="H406" s="287"/>
      <c r="I406" s="287"/>
      <c r="J406" s="287"/>
      <c r="K406" s="287"/>
      <c r="L406" s="287"/>
      <c r="M406" s="287"/>
      <c r="N406" s="287"/>
      <c r="O406" s="287"/>
      <c r="P406" s="290"/>
      <c r="Q406" s="287"/>
      <c r="R406" s="264"/>
      <c r="S406" s="296"/>
      <c r="T406" s="296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7"/>
      <c r="F407" s="287"/>
      <c r="G407" s="287"/>
      <c r="H407" s="287"/>
      <c r="I407" s="287"/>
      <c r="J407" s="287"/>
      <c r="K407" s="287"/>
      <c r="L407" s="287"/>
      <c r="M407" s="287"/>
      <c r="N407" s="287"/>
      <c r="O407" s="287"/>
      <c r="P407" s="290"/>
      <c r="Q407" s="287"/>
      <c r="R407" s="264"/>
      <c r="S407" s="296"/>
      <c r="T407" s="296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7"/>
      <c r="F408" s="287"/>
      <c r="G408" s="287"/>
      <c r="H408" s="287"/>
      <c r="I408" s="287"/>
      <c r="J408" s="287"/>
      <c r="K408" s="287"/>
      <c r="L408" s="287"/>
      <c r="M408" s="287"/>
      <c r="N408" s="287"/>
      <c r="O408" s="287"/>
      <c r="P408" s="290"/>
      <c r="Q408" s="287"/>
      <c r="R408" s="264"/>
      <c r="S408" s="296"/>
      <c r="T408" s="296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7"/>
      <c r="F409" s="287"/>
      <c r="G409" s="287"/>
      <c r="H409" s="287"/>
      <c r="I409" s="287"/>
      <c r="J409" s="287"/>
      <c r="K409" s="287"/>
      <c r="L409" s="287"/>
      <c r="M409" s="287"/>
      <c r="N409" s="287"/>
      <c r="O409" s="287"/>
      <c r="P409" s="290"/>
      <c r="Q409" s="287"/>
      <c r="R409" s="264"/>
      <c r="S409" s="296"/>
      <c r="T409" s="296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7"/>
      <c r="F410" s="287"/>
      <c r="G410" s="287"/>
      <c r="H410" s="287"/>
      <c r="I410" s="287"/>
      <c r="J410" s="287"/>
      <c r="K410" s="287"/>
      <c r="L410" s="287"/>
      <c r="M410" s="287"/>
      <c r="N410" s="287"/>
      <c r="O410" s="287"/>
      <c r="P410" s="290"/>
      <c r="Q410" s="287"/>
      <c r="R410" s="264"/>
      <c r="S410" s="296"/>
      <c r="T410" s="296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7"/>
      <c r="F411" s="287"/>
      <c r="G411" s="287"/>
      <c r="H411" s="287"/>
      <c r="I411" s="287"/>
      <c r="J411" s="287"/>
      <c r="K411" s="287"/>
      <c r="L411" s="287"/>
      <c r="M411" s="287"/>
      <c r="N411" s="287"/>
      <c r="O411" s="287"/>
      <c r="P411" s="290"/>
      <c r="Q411" s="287"/>
      <c r="R411" s="264"/>
      <c r="S411" s="296"/>
      <c r="T411" s="296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7"/>
      <c r="F412" s="287"/>
      <c r="G412" s="287"/>
      <c r="H412" s="287"/>
      <c r="I412" s="287"/>
      <c r="J412" s="287"/>
      <c r="K412" s="287"/>
      <c r="L412" s="287"/>
      <c r="M412" s="287"/>
      <c r="N412" s="287"/>
      <c r="O412" s="287"/>
      <c r="P412" s="290"/>
      <c r="Q412" s="287"/>
      <c r="R412" s="264"/>
      <c r="S412" s="296"/>
      <c r="T412" s="296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7"/>
      <c r="F413" s="287"/>
      <c r="G413" s="287"/>
      <c r="H413" s="287"/>
      <c r="I413" s="287"/>
      <c r="J413" s="287"/>
      <c r="K413" s="287"/>
      <c r="L413" s="287"/>
      <c r="M413" s="287"/>
      <c r="N413" s="287"/>
      <c r="O413" s="287"/>
      <c r="P413" s="290"/>
      <c r="Q413" s="287"/>
      <c r="R413" s="264"/>
      <c r="S413" s="296"/>
      <c r="T413" s="296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7"/>
      <c r="F414" s="287"/>
      <c r="G414" s="287"/>
      <c r="H414" s="287"/>
      <c r="I414" s="287"/>
      <c r="J414" s="287"/>
      <c r="K414" s="287"/>
      <c r="L414" s="287"/>
      <c r="M414" s="287"/>
      <c r="N414" s="287"/>
      <c r="O414" s="287"/>
      <c r="P414" s="290"/>
      <c r="Q414" s="287"/>
      <c r="R414" s="264"/>
      <c r="S414" s="296"/>
      <c r="T414" s="296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7"/>
      <c r="F415" s="287"/>
      <c r="G415" s="287"/>
      <c r="H415" s="287"/>
      <c r="I415" s="287"/>
      <c r="J415" s="287"/>
      <c r="K415" s="287"/>
      <c r="L415" s="287"/>
      <c r="M415" s="287"/>
      <c r="N415" s="287"/>
      <c r="O415" s="287"/>
      <c r="P415" s="290"/>
      <c r="Q415" s="287"/>
      <c r="R415" s="264"/>
      <c r="S415" s="296"/>
      <c r="T415" s="296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7"/>
      <c r="F416" s="287"/>
      <c r="G416" s="287"/>
      <c r="H416" s="287"/>
      <c r="I416" s="287"/>
      <c r="J416" s="287"/>
      <c r="K416" s="287"/>
      <c r="L416" s="287"/>
      <c r="M416" s="287"/>
      <c r="N416" s="287"/>
      <c r="O416" s="287"/>
      <c r="P416" s="290"/>
      <c r="Q416" s="287"/>
      <c r="R416" s="264"/>
      <c r="S416" s="296"/>
      <c r="T416" s="296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7"/>
      <c r="F417" s="287"/>
      <c r="G417" s="287"/>
      <c r="H417" s="287"/>
      <c r="I417" s="287"/>
      <c r="J417" s="287"/>
      <c r="K417" s="287"/>
      <c r="L417" s="287"/>
      <c r="M417" s="287"/>
      <c r="N417" s="287"/>
      <c r="O417" s="287"/>
      <c r="P417" s="290"/>
      <c r="Q417" s="287"/>
      <c r="R417" s="264"/>
      <c r="S417" s="296"/>
      <c r="T417" s="296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7"/>
      <c r="F418" s="287"/>
      <c r="G418" s="287"/>
      <c r="H418" s="287"/>
      <c r="I418" s="287"/>
      <c r="J418" s="287"/>
      <c r="K418" s="287"/>
      <c r="L418" s="287"/>
      <c r="M418" s="287"/>
      <c r="N418" s="287"/>
      <c r="O418" s="287"/>
      <c r="P418" s="290"/>
      <c r="Q418" s="287"/>
      <c r="R418" s="264"/>
      <c r="S418" s="296"/>
      <c r="T418" s="296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7"/>
      <c r="F419" s="287"/>
      <c r="G419" s="287"/>
      <c r="H419" s="287"/>
      <c r="I419" s="287"/>
      <c r="J419" s="287"/>
      <c r="K419" s="287"/>
      <c r="L419" s="287"/>
      <c r="M419" s="287"/>
      <c r="N419" s="287"/>
      <c r="O419" s="287"/>
      <c r="P419" s="290"/>
      <c r="Q419" s="287"/>
      <c r="R419" s="264"/>
      <c r="S419" s="296"/>
      <c r="T419" s="296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7"/>
      <c r="F420" s="287"/>
      <c r="G420" s="287"/>
      <c r="H420" s="287"/>
      <c r="I420" s="287"/>
      <c r="J420" s="287"/>
      <c r="K420" s="287"/>
      <c r="L420" s="287"/>
      <c r="M420" s="287"/>
      <c r="N420" s="287"/>
      <c r="O420" s="287"/>
      <c r="P420" s="290"/>
      <c r="Q420" s="287"/>
      <c r="R420" s="264"/>
      <c r="S420" s="296"/>
      <c r="T420" s="296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7"/>
      <c r="F421" s="287"/>
      <c r="G421" s="287"/>
      <c r="H421" s="287"/>
      <c r="I421" s="287"/>
      <c r="J421" s="287"/>
      <c r="K421" s="287"/>
      <c r="L421" s="287"/>
      <c r="M421" s="287"/>
      <c r="N421" s="287"/>
      <c r="O421" s="287"/>
      <c r="P421" s="290"/>
      <c r="Q421" s="287"/>
      <c r="R421" s="264"/>
      <c r="S421" s="296"/>
      <c r="T421" s="296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7"/>
      <c r="F422" s="287"/>
      <c r="G422" s="287"/>
      <c r="H422" s="287"/>
      <c r="I422" s="287"/>
      <c r="J422" s="287"/>
      <c r="K422" s="287"/>
      <c r="L422" s="287"/>
      <c r="M422" s="287"/>
      <c r="N422" s="287"/>
      <c r="O422" s="287"/>
      <c r="P422" s="290"/>
      <c r="Q422" s="287"/>
      <c r="R422" s="264"/>
      <c r="S422" s="296"/>
      <c r="T422" s="296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7"/>
      <c r="F423" s="287"/>
      <c r="G423" s="287"/>
      <c r="H423" s="287"/>
      <c r="I423" s="287"/>
      <c r="J423" s="287"/>
      <c r="K423" s="287"/>
      <c r="L423" s="287"/>
      <c r="M423" s="287"/>
      <c r="N423" s="287"/>
      <c r="O423" s="287"/>
      <c r="P423" s="290"/>
      <c r="Q423" s="287"/>
      <c r="R423" s="264"/>
      <c r="S423" s="296"/>
      <c r="T423" s="296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7"/>
      <c r="F424" s="287"/>
      <c r="G424" s="287"/>
      <c r="H424" s="287"/>
      <c r="I424" s="287"/>
      <c r="J424" s="287"/>
      <c r="K424" s="287"/>
      <c r="L424" s="287"/>
      <c r="M424" s="287"/>
      <c r="N424" s="287"/>
      <c r="O424" s="287"/>
      <c r="P424" s="290"/>
      <c r="Q424" s="287"/>
      <c r="R424" s="264"/>
      <c r="S424" s="296"/>
      <c r="T424" s="296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7"/>
      <c r="F425" s="287"/>
      <c r="G425" s="287"/>
      <c r="H425" s="287"/>
      <c r="I425" s="287"/>
      <c r="J425" s="287"/>
      <c r="K425" s="287"/>
      <c r="L425" s="287"/>
      <c r="M425" s="287"/>
      <c r="N425" s="287"/>
      <c r="O425" s="287"/>
      <c r="P425" s="290"/>
      <c r="Q425" s="287"/>
      <c r="R425" s="264"/>
      <c r="S425" s="296"/>
      <c r="T425" s="296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7"/>
      <c r="F426" s="287"/>
      <c r="G426" s="287"/>
      <c r="H426" s="287"/>
      <c r="I426" s="287"/>
      <c r="J426" s="287"/>
      <c r="K426" s="287"/>
      <c r="L426" s="287"/>
      <c r="M426" s="287"/>
      <c r="N426" s="287"/>
      <c r="O426" s="287"/>
      <c r="P426" s="290"/>
      <c r="Q426" s="287"/>
      <c r="R426" s="264"/>
      <c r="S426" s="296"/>
      <c r="T426" s="296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7"/>
      <c r="F427" s="287"/>
      <c r="G427" s="287"/>
      <c r="H427" s="287"/>
      <c r="I427" s="287"/>
      <c r="J427" s="287"/>
      <c r="K427" s="287"/>
      <c r="L427" s="287"/>
      <c r="M427" s="287"/>
      <c r="N427" s="287"/>
      <c r="O427" s="287"/>
      <c r="P427" s="290"/>
      <c r="Q427" s="287"/>
      <c r="R427" s="264"/>
      <c r="S427" s="296"/>
      <c r="T427" s="296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7"/>
      <c r="F428" s="287"/>
      <c r="G428" s="287"/>
      <c r="H428" s="287"/>
      <c r="I428" s="287"/>
      <c r="J428" s="287"/>
      <c r="K428" s="287"/>
      <c r="L428" s="287"/>
      <c r="M428" s="287"/>
      <c r="N428" s="287"/>
      <c r="O428" s="287"/>
      <c r="P428" s="290"/>
      <c r="Q428" s="287"/>
      <c r="R428" s="264"/>
      <c r="S428" s="296"/>
      <c r="T428" s="296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7"/>
      <c r="F429" s="287"/>
      <c r="G429" s="287"/>
      <c r="H429" s="287"/>
      <c r="I429" s="287"/>
      <c r="J429" s="287"/>
      <c r="K429" s="287"/>
      <c r="L429" s="287"/>
      <c r="M429" s="287"/>
      <c r="N429" s="287"/>
      <c r="O429" s="287"/>
      <c r="P429" s="290"/>
      <c r="Q429" s="287"/>
      <c r="R429" s="264"/>
      <c r="S429" s="296"/>
      <c r="T429" s="296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7"/>
      <c r="F430" s="287"/>
      <c r="G430" s="287"/>
      <c r="H430" s="287"/>
      <c r="I430" s="287"/>
      <c r="J430" s="287"/>
      <c r="K430" s="287"/>
      <c r="L430" s="287"/>
      <c r="M430" s="287"/>
      <c r="N430" s="287"/>
      <c r="O430" s="287"/>
      <c r="P430" s="290"/>
      <c r="Q430" s="287"/>
      <c r="R430" s="264"/>
      <c r="S430" s="296"/>
      <c r="T430" s="296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7"/>
      <c r="F431" s="287"/>
      <c r="G431" s="287"/>
      <c r="H431" s="287"/>
      <c r="I431" s="287"/>
      <c r="J431" s="287"/>
      <c r="K431" s="287"/>
      <c r="L431" s="287"/>
      <c r="M431" s="287"/>
      <c r="N431" s="287"/>
      <c r="O431" s="287"/>
      <c r="P431" s="290"/>
      <c r="Q431" s="287"/>
      <c r="R431" s="264"/>
      <c r="S431" s="296"/>
      <c r="T431" s="296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7"/>
      <c r="F432" s="287"/>
      <c r="G432" s="287"/>
      <c r="H432" s="287"/>
      <c r="I432" s="287"/>
      <c r="J432" s="287"/>
      <c r="K432" s="287"/>
      <c r="L432" s="287"/>
      <c r="M432" s="287"/>
      <c r="N432" s="287"/>
      <c r="O432" s="287"/>
      <c r="P432" s="290"/>
      <c r="Q432" s="287"/>
      <c r="R432" s="264"/>
      <c r="S432" s="296"/>
      <c r="T432" s="296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7"/>
      <c r="F433" s="287"/>
      <c r="G433" s="287"/>
      <c r="H433" s="287"/>
      <c r="I433" s="287"/>
      <c r="J433" s="287"/>
      <c r="K433" s="287"/>
      <c r="L433" s="287"/>
      <c r="M433" s="287"/>
      <c r="N433" s="287"/>
      <c r="O433" s="287"/>
      <c r="P433" s="290"/>
      <c r="Q433" s="287"/>
      <c r="R433" s="264"/>
      <c r="S433" s="296"/>
      <c r="T433" s="296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7"/>
      <c r="F434" s="287"/>
      <c r="G434" s="287"/>
      <c r="H434" s="287"/>
      <c r="I434" s="287"/>
      <c r="J434" s="287"/>
      <c r="K434" s="287"/>
      <c r="L434" s="287"/>
      <c r="M434" s="287"/>
      <c r="N434" s="287"/>
      <c r="O434" s="287"/>
      <c r="P434" s="290"/>
      <c r="Q434" s="287"/>
      <c r="R434" s="264"/>
      <c r="S434" s="296"/>
      <c r="T434" s="296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7"/>
      <c r="F435" s="287"/>
      <c r="G435" s="287"/>
      <c r="H435" s="287"/>
      <c r="I435" s="287"/>
      <c r="J435" s="287"/>
      <c r="K435" s="287"/>
      <c r="L435" s="287"/>
      <c r="M435" s="287"/>
      <c r="N435" s="287"/>
      <c r="O435" s="287"/>
      <c r="P435" s="290"/>
      <c r="Q435" s="287"/>
      <c r="R435" s="264"/>
      <c r="S435" s="296"/>
      <c r="T435" s="296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7"/>
      <c r="F436" s="287"/>
      <c r="G436" s="287"/>
      <c r="H436" s="287"/>
      <c r="I436" s="287"/>
      <c r="J436" s="287"/>
      <c r="K436" s="287"/>
      <c r="L436" s="287"/>
      <c r="M436" s="287"/>
      <c r="N436" s="287"/>
      <c r="O436" s="287"/>
      <c r="P436" s="290"/>
      <c r="Q436" s="287"/>
      <c r="R436" s="264"/>
      <c r="S436" s="296"/>
      <c r="T436" s="296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7"/>
      <c r="F437" s="287"/>
      <c r="G437" s="287"/>
      <c r="H437" s="287"/>
      <c r="I437" s="287"/>
      <c r="J437" s="287"/>
      <c r="K437" s="287"/>
      <c r="L437" s="287"/>
      <c r="M437" s="287"/>
      <c r="N437" s="287"/>
      <c r="O437" s="287"/>
      <c r="P437" s="290"/>
      <c r="Q437" s="287"/>
      <c r="R437" s="264"/>
      <c r="S437" s="296"/>
      <c r="T437" s="296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7"/>
      <c r="F438" s="287"/>
      <c r="G438" s="287"/>
      <c r="H438" s="287"/>
      <c r="I438" s="287"/>
      <c r="J438" s="287"/>
      <c r="K438" s="287"/>
      <c r="L438" s="287"/>
      <c r="M438" s="287"/>
      <c r="N438" s="287"/>
      <c r="O438" s="287"/>
      <c r="P438" s="290"/>
      <c r="Q438" s="287"/>
      <c r="R438" s="264"/>
      <c r="S438" s="296"/>
      <c r="T438" s="296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7"/>
      <c r="F439" s="287"/>
      <c r="G439" s="287"/>
      <c r="H439" s="287"/>
      <c r="I439" s="287"/>
      <c r="J439" s="287"/>
      <c r="K439" s="287"/>
      <c r="L439" s="287"/>
      <c r="M439" s="287"/>
      <c r="N439" s="287"/>
      <c r="O439" s="287"/>
      <c r="P439" s="290"/>
      <c r="Q439" s="287"/>
      <c r="R439" s="264"/>
      <c r="S439" s="296"/>
      <c r="T439" s="296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7"/>
      <c r="F440" s="287"/>
      <c r="G440" s="287"/>
      <c r="H440" s="287"/>
      <c r="I440" s="287"/>
      <c r="J440" s="287"/>
      <c r="K440" s="287"/>
      <c r="L440" s="287"/>
      <c r="M440" s="287"/>
      <c r="N440" s="287"/>
      <c r="O440" s="287"/>
      <c r="P440" s="290"/>
      <c r="Q440" s="287"/>
      <c r="R440" s="264"/>
      <c r="S440" s="296"/>
      <c r="T440" s="296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7"/>
      <c r="F441" s="287"/>
      <c r="G441" s="287"/>
      <c r="H441" s="287"/>
      <c r="I441" s="287"/>
      <c r="J441" s="287"/>
      <c r="K441" s="287"/>
      <c r="L441" s="287"/>
      <c r="M441" s="287"/>
      <c r="N441" s="287"/>
      <c r="O441" s="287"/>
      <c r="P441" s="290"/>
      <c r="Q441" s="287"/>
      <c r="R441" s="264"/>
      <c r="S441" s="296"/>
      <c r="T441" s="296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7"/>
      <c r="F442" s="287"/>
      <c r="G442" s="287"/>
      <c r="H442" s="287"/>
      <c r="I442" s="287"/>
      <c r="J442" s="287"/>
      <c r="K442" s="287"/>
      <c r="L442" s="287"/>
      <c r="M442" s="287"/>
      <c r="N442" s="287"/>
      <c r="O442" s="287"/>
      <c r="P442" s="290"/>
      <c r="Q442" s="287"/>
      <c r="R442" s="264"/>
      <c r="S442" s="296"/>
      <c r="T442" s="296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7"/>
      <c r="F443" s="287"/>
      <c r="G443" s="287"/>
      <c r="H443" s="287"/>
      <c r="I443" s="287"/>
      <c r="J443" s="287"/>
      <c r="K443" s="287"/>
      <c r="L443" s="287"/>
      <c r="M443" s="287"/>
      <c r="N443" s="287"/>
      <c r="O443" s="287"/>
      <c r="P443" s="290"/>
      <c r="Q443" s="287"/>
      <c r="R443" s="264"/>
      <c r="S443" s="296"/>
      <c r="T443" s="296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7"/>
      <c r="F444" s="287"/>
      <c r="G444" s="287"/>
      <c r="H444" s="287"/>
      <c r="I444" s="287"/>
      <c r="J444" s="287"/>
      <c r="K444" s="287"/>
      <c r="L444" s="287"/>
      <c r="M444" s="287"/>
      <c r="N444" s="287"/>
      <c r="O444" s="287"/>
      <c r="P444" s="290"/>
      <c r="Q444" s="287"/>
      <c r="R444" s="264"/>
      <c r="S444" s="296"/>
      <c r="T444" s="296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7"/>
      <c r="F445" s="287"/>
      <c r="G445" s="287"/>
      <c r="H445" s="287"/>
      <c r="I445" s="287"/>
      <c r="J445" s="287"/>
      <c r="K445" s="287"/>
      <c r="L445" s="287"/>
      <c r="M445" s="287"/>
      <c r="N445" s="287"/>
      <c r="O445" s="287"/>
      <c r="P445" s="290"/>
      <c r="Q445" s="287"/>
      <c r="R445" s="264"/>
      <c r="S445" s="296"/>
      <c r="T445" s="296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7"/>
      <c r="F446" s="287"/>
      <c r="G446" s="287"/>
      <c r="H446" s="287"/>
      <c r="I446" s="287"/>
      <c r="J446" s="287"/>
      <c r="K446" s="287"/>
      <c r="L446" s="287"/>
      <c r="M446" s="287"/>
      <c r="N446" s="287"/>
      <c r="O446" s="287"/>
      <c r="P446" s="290"/>
      <c r="Q446" s="287"/>
      <c r="R446" s="264"/>
      <c r="S446" s="296"/>
      <c r="T446" s="296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7"/>
      <c r="F447" s="287"/>
      <c r="G447" s="287"/>
      <c r="H447" s="287"/>
      <c r="I447" s="287"/>
      <c r="J447" s="287"/>
      <c r="K447" s="287"/>
      <c r="L447" s="287"/>
      <c r="M447" s="287"/>
      <c r="N447" s="287"/>
      <c r="O447" s="287"/>
      <c r="P447" s="290"/>
      <c r="Q447" s="287"/>
      <c r="R447" s="264"/>
      <c r="S447" s="296"/>
      <c r="T447" s="296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7"/>
      <c r="F448" s="287"/>
      <c r="G448" s="287"/>
      <c r="H448" s="287"/>
      <c r="I448" s="287"/>
      <c r="J448" s="287"/>
      <c r="K448" s="287"/>
      <c r="L448" s="287"/>
      <c r="M448" s="287"/>
      <c r="N448" s="287"/>
      <c r="O448" s="287"/>
      <c r="P448" s="290"/>
      <c r="Q448" s="287"/>
      <c r="R448" s="264"/>
      <c r="S448" s="296"/>
      <c r="T448" s="296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7"/>
      <c r="F449" s="287"/>
      <c r="G449" s="287"/>
      <c r="H449" s="287"/>
      <c r="I449" s="287"/>
      <c r="J449" s="287"/>
      <c r="K449" s="287"/>
      <c r="L449" s="287"/>
      <c r="M449" s="287"/>
      <c r="N449" s="287"/>
      <c r="O449" s="287"/>
      <c r="P449" s="290"/>
      <c r="Q449" s="287"/>
      <c r="R449" s="264"/>
      <c r="S449" s="296"/>
      <c r="T449" s="296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7"/>
      <c r="F450" s="287"/>
      <c r="G450" s="287"/>
      <c r="H450" s="287"/>
      <c r="I450" s="287"/>
      <c r="J450" s="287"/>
      <c r="K450" s="287"/>
      <c r="L450" s="287"/>
      <c r="M450" s="287"/>
      <c r="N450" s="287"/>
      <c r="O450" s="287"/>
      <c r="P450" s="290"/>
      <c r="Q450" s="287"/>
      <c r="R450" s="264"/>
      <c r="S450" s="296"/>
      <c r="T450" s="296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7"/>
      <c r="F451" s="287"/>
      <c r="G451" s="287"/>
      <c r="H451" s="287"/>
      <c r="I451" s="287"/>
      <c r="J451" s="287"/>
      <c r="K451" s="287"/>
      <c r="L451" s="287"/>
      <c r="M451" s="287"/>
      <c r="N451" s="287"/>
      <c r="O451" s="287"/>
      <c r="P451" s="290"/>
      <c r="Q451" s="287"/>
      <c r="R451" s="264"/>
      <c r="S451" s="296"/>
      <c r="T451" s="296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7"/>
      <c r="F452" s="287"/>
      <c r="G452" s="287"/>
      <c r="H452" s="287"/>
      <c r="I452" s="287"/>
      <c r="J452" s="287"/>
      <c r="K452" s="287"/>
      <c r="L452" s="287"/>
      <c r="M452" s="287"/>
      <c r="N452" s="287"/>
      <c r="O452" s="287"/>
      <c r="P452" s="290"/>
      <c r="Q452" s="287"/>
      <c r="R452" s="264"/>
      <c r="S452" s="296"/>
      <c r="T452" s="296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7"/>
      <c r="F453" s="287"/>
      <c r="G453" s="287"/>
      <c r="H453" s="287"/>
      <c r="I453" s="287"/>
      <c r="J453" s="287"/>
      <c r="K453" s="287"/>
      <c r="L453" s="287"/>
      <c r="M453" s="287"/>
      <c r="N453" s="287"/>
      <c r="O453" s="287"/>
      <c r="P453" s="290"/>
      <c r="Q453" s="287"/>
      <c r="R453" s="264"/>
      <c r="S453" s="296"/>
      <c r="T453" s="296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7"/>
      <c r="F454" s="287"/>
      <c r="G454" s="287"/>
      <c r="H454" s="287"/>
      <c r="I454" s="287"/>
      <c r="J454" s="287"/>
      <c r="K454" s="287"/>
      <c r="L454" s="287"/>
      <c r="M454" s="287"/>
      <c r="N454" s="287"/>
      <c r="O454" s="287"/>
      <c r="P454" s="290"/>
      <c r="Q454" s="287"/>
      <c r="R454" s="264"/>
      <c r="S454" s="296"/>
      <c r="T454" s="296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7"/>
      <c r="F455" s="287"/>
      <c r="G455" s="287"/>
      <c r="H455" s="287"/>
      <c r="I455" s="287"/>
      <c r="J455" s="287"/>
      <c r="K455" s="287"/>
      <c r="L455" s="287"/>
      <c r="M455" s="287"/>
      <c r="N455" s="287"/>
      <c r="O455" s="287"/>
      <c r="P455" s="290"/>
      <c r="Q455" s="287"/>
      <c r="R455" s="264"/>
      <c r="S455" s="296"/>
      <c r="T455" s="296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7"/>
      <c r="F456" s="287"/>
      <c r="G456" s="287"/>
      <c r="H456" s="287"/>
      <c r="I456" s="287"/>
      <c r="J456" s="287"/>
      <c r="K456" s="287"/>
      <c r="L456" s="287"/>
      <c r="M456" s="287"/>
      <c r="N456" s="287"/>
      <c r="O456" s="287"/>
      <c r="P456" s="290"/>
      <c r="Q456" s="287"/>
      <c r="R456" s="264"/>
      <c r="S456" s="296"/>
      <c r="T456" s="296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7"/>
      <c r="F457" s="287"/>
      <c r="G457" s="287"/>
      <c r="H457" s="287"/>
      <c r="I457" s="287"/>
      <c r="J457" s="287"/>
      <c r="K457" s="287"/>
      <c r="L457" s="287"/>
      <c r="M457" s="287"/>
      <c r="N457" s="287"/>
      <c r="O457" s="287"/>
      <c r="P457" s="290"/>
      <c r="Q457" s="287"/>
      <c r="R457" s="264"/>
      <c r="S457" s="296"/>
      <c r="T457" s="296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7"/>
      <c r="F458" s="287"/>
      <c r="G458" s="287"/>
      <c r="H458" s="287"/>
      <c r="I458" s="287"/>
      <c r="J458" s="287"/>
      <c r="K458" s="287"/>
      <c r="L458" s="287"/>
      <c r="M458" s="287"/>
      <c r="N458" s="287"/>
      <c r="O458" s="287"/>
      <c r="P458" s="290"/>
      <c r="Q458" s="287"/>
      <c r="R458" s="264"/>
      <c r="S458" s="296"/>
      <c r="T458" s="296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7"/>
      <c r="F459" s="287"/>
      <c r="G459" s="287"/>
      <c r="H459" s="287"/>
      <c r="I459" s="287"/>
      <c r="J459" s="287"/>
      <c r="K459" s="287"/>
      <c r="L459" s="287"/>
      <c r="M459" s="287"/>
      <c r="N459" s="287"/>
      <c r="O459" s="287"/>
      <c r="P459" s="290"/>
      <c r="Q459" s="287"/>
      <c r="R459" s="264"/>
      <c r="S459" s="296"/>
      <c r="T459" s="296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7"/>
      <c r="F460" s="287"/>
      <c r="G460" s="287"/>
      <c r="H460" s="287"/>
      <c r="I460" s="287"/>
      <c r="J460" s="287"/>
      <c r="K460" s="287"/>
      <c r="L460" s="287"/>
      <c r="M460" s="287"/>
      <c r="N460" s="287"/>
      <c r="O460" s="287"/>
      <c r="P460" s="290"/>
      <c r="Q460" s="287"/>
      <c r="R460" s="264"/>
      <c r="S460" s="296"/>
      <c r="T460" s="296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7"/>
      <c r="F461" s="287"/>
      <c r="G461" s="287"/>
      <c r="H461" s="287"/>
      <c r="I461" s="287"/>
      <c r="J461" s="287"/>
      <c r="K461" s="287"/>
      <c r="L461" s="287"/>
      <c r="M461" s="287"/>
      <c r="N461" s="287"/>
      <c r="O461" s="287"/>
      <c r="P461" s="290"/>
      <c r="Q461" s="287"/>
      <c r="R461" s="264"/>
      <c r="S461" s="296"/>
      <c r="T461" s="296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7"/>
      <c r="F462" s="287"/>
      <c r="G462" s="287"/>
      <c r="H462" s="287"/>
      <c r="I462" s="287"/>
      <c r="J462" s="287"/>
      <c r="K462" s="287"/>
      <c r="L462" s="287"/>
      <c r="M462" s="287"/>
      <c r="N462" s="287"/>
      <c r="O462" s="287"/>
      <c r="P462" s="290"/>
      <c r="Q462" s="287"/>
      <c r="R462" s="264"/>
      <c r="S462" s="296"/>
      <c r="T462" s="296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7"/>
      <c r="F463" s="287"/>
      <c r="G463" s="287"/>
      <c r="H463" s="287"/>
      <c r="I463" s="287"/>
      <c r="J463" s="287"/>
      <c r="K463" s="287"/>
      <c r="L463" s="287"/>
      <c r="M463" s="287"/>
      <c r="N463" s="287"/>
      <c r="O463" s="287"/>
      <c r="P463" s="290"/>
      <c r="Q463" s="287"/>
      <c r="R463" s="264"/>
      <c r="S463" s="296"/>
      <c r="T463" s="296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7"/>
      <c r="F464" s="287"/>
      <c r="G464" s="287"/>
      <c r="H464" s="287"/>
      <c r="I464" s="287"/>
      <c r="J464" s="287"/>
      <c r="K464" s="287"/>
      <c r="L464" s="287"/>
      <c r="M464" s="287"/>
      <c r="N464" s="287"/>
      <c r="O464" s="287"/>
      <c r="P464" s="290"/>
      <c r="Q464" s="287"/>
      <c r="R464" s="264"/>
      <c r="S464" s="296"/>
      <c r="T464" s="296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7"/>
      <c r="F465" s="287"/>
      <c r="G465" s="287"/>
      <c r="H465" s="287"/>
      <c r="I465" s="287"/>
      <c r="J465" s="287"/>
      <c r="K465" s="287"/>
      <c r="L465" s="287"/>
      <c r="M465" s="287"/>
      <c r="N465" s="287"/>
      <c r="O465" s="287"/>
      <c r="P465" s="290"/>
      <c r="Q465" s="287"/>
      <c r="R465" s="264"/>
      <c r="S465" s="296"/>
      <c r="T465" s="296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7"/>
      <c r="F466" s="287"/>
      <c r="G466" s="287"/>
      <c r="H466" s="287"/>
      <c r="I466" s="287"/>
      <c r="J466" s="287"/>
      <c r="K466" s="287"/>
      <c r="L466" s="287"/>
      <c r="M466" s="287"/>
      <c r="N466" s="287"/>
      <c r="O466" s="287"/>
      <c r="P466" s="290"/>
      <c r="Q466" s="287"/>
      <c r="R466" s="264"/>
      <c r="S466" s="296"/>
      <c r="T466" s="296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7"/>
      <c r="F467" s="287"/>
      <c r="G467" s="287"/>
      <c r="H467" s="287"/>
      <c r="I467" s="287"/>
      <c r="J467" s="287"/>
      <c r="K467" s="287"/>
      <c r="L467" s="287"/>
      <c r="M467" s="287"/>
      <c r="N467" s="287"/>
      <c r="O467" s="287"/>
      <c r="P467" s="290"/>
      <c r="Q467" s="287"/>
      <c r="R467" s="264"/>
      <c r="S467" s="296"/>
      <c r="T467" s="296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7"/>
      <c r="F468" s="287"/>
      <c r="G468" s="287"/>
      <c r="H468" s="287"/>
      <c r="I468" s="287"/>
      <c r="J468" s="287"/>
      <c r="K468" s="287"/>
      <c r="L468" s="287"/>
      <c r="M468" s="287"/>
      <c r="N468" s="287"/>
      <c r="O468" s="287"/>
      <c r="P468" s="290"/>
      <c r="Q468" s="287"/>
      <c r="R468" s="264"/>
      <c r="S468" s="296"/>
      <c r="T468" s="296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7"/>
      <c r="F469" s="287"/>
      <c r="G469" s="287"/>
      <c r="H469" s="287"/>
      <c r="I469" s="287"/>
      <c r="J469" s="287"/>
      <c r="K469" s="287"/>
      <c r="L469" s="287"/>
      <c r="M469" s="287"/>
      <c r="N469" s="287"/>
      <c r="O469" s="287"/>
      <c r="P469" s="290"/>
      <c r="Q469" s="287"/>
      <c r="R469" s="264"/>
      <c r="S469" s="296"/>
      <c r="T469" s="296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7"/>
      <c r="F470" s="287"/>
      <c r="G470" s="287"/>
      <c r="H470" s="287"/>
      <c r="I470" s="287"/>
      <c r="J470" s="287"/>
      <c r="K470" s="287"/>
      <c r="L470" s="287"/>
      <c r="M470" s="287"/>
      <c r="N470" s="287"/>
      <c r="O470" s="287"/>
      <c r="P470" s="290"/>
      <c r="Q470" s="287"/>
      <c r="R470" s="264"/>
      <c r="S470" s="296"/>
      <c r="T470" s="296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7"/>
      <c r="F471" s="287"/>
      <c r="G471" s="287"/>
      <c r="H471" s="287"/>
      <c r="I471" s="287"/>
      <c r="J471" s="287"/>
      <c r="K471" s="287"/>
      <c r="L471" s="287"/>
      <c r="M471" s="287"/>
      <c r="N471" s="287"/>
      <c r="O471" s="287"/>
      <c r="P471" s="290"/>
      <c r="Q471" s="287"/>
      <c r="R471" s="264"/>
      <c r="S471" s="296"/>
      <c r="T471" s="296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7"/>
      <c r="F472" s="287"/>
      <c r="G472" s="287"/>
      <c r="H472" s="287"/>
      <c r="I472" s="287"/>
      <c r="J472" s="287"/>
      <c r="K472" s="287"/>
      <c r="L472" s="287"/>
      <c r="M472" s="287"/>
      <c r="N472" s="287"/>
      <c r="O472" s="287"/>
      <c r="P472" s="290"/>
      <c r="Q472" s="287"/>
      <c r="R472" s="264"/>
      <c r="S472" s="296"/>
      <c r="T472" s="296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7"/>
      <c r="F473" s="287"/>
      <c r="G473" s="287"/>
      <c r="H473" s="287"/>
      <c r="I473" s="287"/>
      <c r="J473" s="287"/>
      <c r="K473" s="287"/>
      <c r="L473" s="287"/>
      <c r="M473" s="287"/>
      <c r="N473" s="287"/>
      <c r="O473" s="287"/>
      <c r="P473" s="290"/>
      <c r="Q473" s="287"/>
      <c r="R473" s="264"/>
      <c r="S473" s="296"/>
      <c r="T473" s="296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7"/>
      <c r="F474" s="287"/>
      <c r="G474" s="287"/>
      <c r="H474" s="287"/>
      <c r="I474" s="287"/>
      <c r="J474" s="287"/>
      <c r="K474" s="287"/>
      <c r="L474" s="287"/>
      <c r="M474" s="287"/>
      <c r="N474" s="287"/>
      <c r="O474" s="287"/>
      <c r="P474" s="290"/>
      <c r="Q474" s="287"/>
      <c r="R474" s="264"/>
      <c r="S474" s="296"/>
      <c r="T474" s="296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7"/>
      <c r="F475" s="287"/>
      <c r="G475" s="287"/>
      <c r="H475" s="287"/>
      <c r="I475" s="287"/>
      <c r="J475" s="287"/>
      <c r="K475" s="287"/>
      <c r="L475" s="287"/>
      <c r="M475" s="287"/>
      <c r="N475" s="287"/>
      <c r="O475" s="287"/>
      <c r="P475" s="290"/>
      <c r="Q475" s="287"/>
      <c r="R475" s="264"/>
      <c r="S475" s="296"/>
      <c r="T475" s="296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7"/>
      <c r="F476" s="287"/>
      <c r="G476" s="287"/>
      <c r="H476" s="287"/>
      <c r="I476" s="287"/>
      <c r="J476" s="287"/>
      <c r="K476" s="287"/>
      <c r="L476" s="287"/>
      <c r="M476" s="287"/>
      <c r="N476" s="287"/>
      <c r="O476" s="287"/>
      <c r="P476" s="290"/>
      <c r="Q476" s="287"/>
      <c r="R476" s="264"/>
      <c r="S476" s="296"/>
      <c r="T476" s="296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7"/>
      <c r="F477" s="287"/>
      <c r="G477" s="287"/>
      <c r="H477" s="287"/>
      <c r="I477" s="287"/>
      <c r="J477" s="287"/>
      <c r="K477" s="287"/>
      <c r="L477" s="287"/>
      <c r="M477" s="287"/>
      <c r="N477" s="287"/>
      <c r="O477" s="287"/>
      <c r="P477" s="290"/>
      <c r="Q477" s="287"/>
      <c r="R477" s="264"/>
      <c r="S477" s="296"/>
      <c r="T477" s="296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7"/>
      <c r="F478" s="287"/>
      <c r="G478" s="287"/>
      <c r="H478" s="287"/>
      <c r="I478" s="287"/>
      <c r="J478" s="287"/>
      <c r="K478" s="287"/>
      <c r="L478" s="287"/>
      <c r="M478" s="287"/>
      <c r="N478" s="287"/>
      <c r="O478" s="287"/>
      <c r="P478" s="290"/>
      <c r="Q478" s="287"/>
      <c r="R478" s="264"/>
      <c r="S478" s="296"/>
      <c r="T478" s="296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7"/>
      <c r="F479" s="287"/>
      <c r="G479" s="287"/>
      <c r="H479" s="287"/>
      <c r="I479" s="287"/>
      <c r="J479" s="287"/>
      <c r="K479" s="287"/>
      <c r="L479" s="287"/>
      <c r="M479" s="287"/>
      <c r="N479" s="287"/>
      <c r="O479" s="287"/>
      <c r="P479" s="290"/>
      <c r="Q479" s="287"/>
      <c r="R479" s="264"/>
      <c r="S479" s="296"/>
      <c r="T479" s="296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7"/>
      <c r="F480" s="287"/>
      <c r="G480" s="287"/>
      <c r="H480" s="287"/>
      <c r="I480" s="287"/>
      <c r="J480" s="287"/>
      <c r="K480" s="287"/>
      <c r="L480" s="287"/>
      <c r="M480" s="287"/>
      <c r="N480" s="287"/>
      <c r="O480" s="287"/>
      <c r="P480" s="290"/>
      <c r="Q480" s="287"/>
      <c r="R480" s="264"/>
      <c r="S480" s="296"/>
      <c r="T480" s="296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7"/>
      <c r="F481" s="287"/>
      <c r="G481" s="287"/>
      <c r="H481" s="287"/>
      <c r="I481" s="287"/>
      <c r="J481" s="287"/>
      <c r="K481" s="287"/>
      <c r="L481" s="287"/>
      <c r="M481" s="287"/>
      <c r="N481" s="287"/>
      <c r="O481" s="287"/>
      <c r="P481" s="290"/>
      <c r="Q481" s="287"/>
      <c r="R481" s="264"/>
      <c r="S481" s="296"/>
      <c r="T481" s="296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7"/>
      <c r="F482" s="287"/>
      <c r="G482" s="287"/>
      <c r="H482" s="287"/>
      <c r="I482" s="287"/>
      <c r="J482" s="287"/>
      <c r="K482" s="287"/>
      <c r="L482" s="287"/>
      <c r="M482" s="287"/>
      <c r="N482" s="287"/>
      <c r="O482" s="287"/>
      <c r="P482" s="290"/>
      <c r="Q482" s="287"/>
      <c r="R482" s="264"/>
      <c r="S482" s="296"/>
      <c r="T482" s="296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7"/>
      <c r="F483" s="287"/>
      <c r="G483" s="287"/>
      <c r="H483" s="287"/>
      <c r="I483" s="287"/>
      <c r="J483" s="287"/>
      <c r="K483" s="287"/>
      <c r="L483" s="287"/>
      <c r="M483" s="287"/>
      <c r="N483" s="287"/>
      <c r="O483" s="287"/>
      <c r="P483" s="290"/>
      <c r="Q483" s="287"/>
      <c r="R483" s="264"/>
      <c r="S483" s="296"/>
      <c r="T483" s="296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7"/>
      <c r="F484" s="287"/>
      <c r="G484" s="287"/>
      <c r="H484" s="287"/>
      <c r="I484" s="287"/>
      <c r="J484" s="287"/>
      <c r="K484" s="287"/>
      <c r="L484" s="287"/>
      <c r="M484" s="287"/>
      <c r="N484" s="287"/>
      <c r="O484" s="287"/>
      <c r="P484" s="290"/>
      <c r="Q484" s="287"/>
      <c r="R484" s="264"/>
      <c r="S484" s="296"/>
      <c r="T484" s="296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7"/>
      <c r="F485" s="287"/>
      <c r="G485" s="287"/>
      <c r="H485" s="287"/>
      <c r="I485" s="287"/>
      <c r="J485" s="287"/>
      <c r="K485" s="287"/>
      <c r="L485" s="287"/>
      <c r="M485" s="287"/>
      <c r="N485" s="287"/>
      <c r="O485" s="287"/>
      <c r="P485" s="290"/>
      <c r="Q485" s="287"/>
      <c r="R485" s="264"/>
      <c r="S485" s="296"/>
      <c r="T485" s="296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7"/>
      <c r="F486" s="287"/>
      <c r="G486" s="287"/>
      <c r="H486" s="287"/>
      <c r="I486" s="287"/>
      <c r="J486" s="287"/>
      <c r="K486" s="287"/>
      <c r="L486" s="287"/>
      <c r="M486" s="287"/>
      <c r="N486" s="287"/>
      <c r="O486" s="287"/>
      <c r="P486" s="290"/>
      <c r="Q486" s="287"/>
      <c r="R486" s="264"/>
      <c r="S486" s="296"/>
      <c r="T486" s="296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7"/>
      <c r="F487" s="287"/>
      <c r="G487" s="287"/>
      <c r="H487" s="287"/>
      <c r="I487" s="287"/>
      <c r="J487" s="287"/>
      <c r="K487" s="287"/>
      <c r="L487" s="287"/>
      <c r="M487" s="287"/>
      <c r="N487" s="287"/>
      <c r="O487" s="287"/>
      <c r="P487" s="290"/>
      <c r="Q487" s="287"/>
      <c r="R487" s="264"/>
      <c r="S487" s="296"/>
      <c r="T487" s="296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7"/>
      <c r="F488" s="287"/>
      <c r="G488" s="287"/>
      <c r="H488" s="287"/>
      <c r="I488" s="287"/>
      <c r="J488" s="287"/>
      <c r="K488" s="287"/>
      <c r="L488" s="287"/>
      <c r="M488" s="287"/>
      <c r="N488" s="287"/>
      <c r="O488" s="287"/>
      <c r="P488" s="290"/>
      <c r="Q488" s="287"/>
      <c r="R488" s="264"/>
      <c r="S488" s="296"/>
      <c r="T488" s="296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7"/>
      <c r="F489" s="287"/>
      <c r="G489" s="287"/>
      <c r="H489" s="287"/>
      <c r="I489" s="287"/>
      <c r="J489" s="287"/>
      <c r="K489" s="287"/>
      <c r="L489" s="287"/>
      <c r="M489" s="287"/>
      <c r="N489" s="287"/>
      <c r="O489" s="287"/>
      <c r="P489" s="290"/>
      <c r="Q489" s="287"/>
      <c r="R489" s="264"/>
      <c r="S489" s="296"/>
      <c r="T489" s="296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7"/>
      <c r="F490" s="287"/>
      <c r="G490" s="287"/>
      <c r="H490" s="287"/>
      <c r="I490" s="287"/>
      <c r="J490" s="287"/>
      <c r="K490" s="287"/>
      <c r="L490" s="287"/>
      <c r="M490" s="287"/>
      <c r="N490" s="287"/>
      <c r="O490" s="287"/>
      <c r="P490" s="290"/>
      <c r="Q490" s="287"/>
      <c r="R490" s="264"/>
      <c r="S490" s="296"/>
      <c r="T490" s="296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7"/>
      <c r="F491" s="287"/>
      <c r="G491" s="287"/>
      <c r="H491" s="287"/>
      <c r="I491" s="287"/>
      <c r="J491" s="287"/>
      <c r="K491" s="287"/>
      <c r="L491" s="287"/>
      <c r="M491" s="287"/>
      <c r="N491" s="287"/>
      <c r="O491" s="287"/>
      <c r="P491" s="290"/>
      <c r="Q491" s="287"/>
      <c r="R491" s="264"/>
      <c r="S491" s="296"/>
      <c r="T491" s="296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7"/>
      <c r="F492" s="287"/>
      <c r="G492" s="287"/>
      <c r="H492" s="287"/>
      <c r="I492" s="287"/>
      <c r="J492" s="287"/>
      <c r="K492" s="287"/>
      <c r="L492" s="287"/>
      <c r="M492" s="287"/>
      <c r="N492" s="287"/>
      <c r="O492" s="287"/>
      <c r="P492" s="290"/>
      <c r="Q492" s="287"/>
      <c r="R492" s="264"/>
      <c r="S492" s="296"/>
      <c r="T492" s="296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7"/>
      <c r="F493" s="287"/>
      <c r="G493" s="287"/>
      <c r="H493" s="287"/>
      <c r="I493" s="287"/>
      <c r="J493" s="287"/>
      <c r="K493" s="287"/>
      <c r="L493" s="287"/>
      <c r="M493" s="287"/>
      <c r="N493" s="287"/>
      <c r="O493" s="287"/>
      <c r="P493" s="290"/>
      <c r="Q493" s="287"/>
      <c r="R493" s="264"/>
      <c r="S493" s="296"/>
      <c r="T493" s="296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7"/>
      <c r="F494" s="287"/>
      <c r="G494" s="287"/>
      <c r="H494" s="287"/>
      <c r="I494" s="287"/>
      <c r="J494" s="287"/>
      <c r="K494" s="287"/>
      <c r="L494" s="287"/>
      <c r="M494" s="287"/>
      <c r="N494" s="287"/>
      <c r="O494" s="287"/>
      <c r="P494" s="290"/>
      <c r="Q494" s="287"/>
      <c r="R494" s="264"/>
      <c r="S494" s="296"/>
      <c r="T494" s="296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7"/>
      <c r="F495" s="287"/>
      <c r="G495" s="287"/>
      <c r="H495" s="287"/>
      <c r="I495" s="287"/>
      <c r="J495" s="287"/>
      <c r="K495" s="287"/>
      <c r="L495" s="287"/>
      <c r="M495" s="287"/>
      <c r="N495" s="287"/>
      <c r="O495" s="287"/>
      <c r="P495" s="290"/>
      <c r="Q495" s="287"/>
      <c r="R495" s="264"/>
      <c r="S495" s="296"/>
      <c r="T495" s="296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7"/>
      <c r="F496" s="287"/>
      <c r="G496" s="287"/>
      <c r="H496" s="287"/>
      <c r="I496" s="287"/>
      <c r="J496" s="287"/>
      <c r="K496" s="287"/>
      <c r="L496" s="287"/>
      <c r="M496" s="287"/>
      <c r="N496" s="287"/>
      <c r="O496" s="287"/>
      <c r="P496" s="290"/>
      <c r="Q496" s="287"/>
      <c r="R496" s="264"/>
      <c r="S496" s="296"/>
      <c r="T496" s="296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7"/>
      <c r="F497" s="287"/>
      <c r="G497" s="287"/>
      <c r="H497" s="287"/>
      <c r="I497" s="287"/>
      <c r="J497" s="287"/>
      <c r="K497" s="287"/>
      <c r="L497" s="287"/>
      <c r="M497" s="287"/>
      <c r="N497" s="287"/>
      <c r="O497" s="287"/>
      <c r="P497" s="290"/>
      <c r="Q497" s="287"/>
      <c r="R497" s="264"/>
      <c r="S497" s="296"/>
      <c r="T497" s="296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7"/>
      <c r="F498" s="287"/>
      <c r="G498" s="287"/>
      <c r="H498" s="287"/>
      <c r="I498" s="287"/>
      <c r="J498" s="287"/>
      <c r="K498" s="287"/>
      <c r="L498" s="287"/>
      <c r="M498" s="287"/>
      <c r="N498" s="287"/>
      <c r="O498" s="287"/>
      <c r="P498" s="290"/>
      <c r="Q498" s="287"/>
      <c r="R498" s="264"/>
      <c r="S498" s="296"/>
      <c r="T498" s="296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7"/>
      <c r="F499" s="287"/>
      <c r="G499" s="287"/>
      <c r="H499" s="287"/>
      <c r="I499" s="287"/>
      <c r="J499" s="287"/>
      <c r="K499" s="287"/>
      <c r="L499" s="287"/>
      <c r="M499" s="287"/>
      <c r="N499" s="287"/>
      <c r="O499" s="287"/>
      <c r="P499" s="290"/>
      <c r="Q499" s="287"/>
      <c r="R499" s="264"/>
      <c r="S499" s="296"/>
      <c r="T499" s="296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7"/>
      <c r="F500" s="287"/>
      <c r="G500" s="287"/>
      <c r="H500" s="287"/>
      <c r="I500" s="287"/>
      <c r="J500" s="287"/>
      <c r="K500" s="287"/>
      <c r="L500" s="287"/>
      <c r="M500" s="287"/>
      <c r="N500" s="287"/>
      <c r="O500" s="287"/>
      <c r="P500" s="290"/>
      <c r="Q500" s="287"/>
      <c r="R500" s="264"/>
      <c r="S500" s="296"/>
      <c r="T500" s="296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7"/>
      <c r="F501" s="287"/>
      <c r="G501" s="287"/>
      <c r="H501" s="287"/>
      <c r="I501" s="287"/>
      <c r="J501" s="287"/>
      <c r="K501" s="287"/>
      <c r="L501" s="287"/>
      <c r="M501" s="287"/>
      <c r="N501" s="287"/>
      <c r="O501" s="287"/>
      <c r="P501" s="290"/>
      <c r="Q501" s="287"/>
      <c r="R501" s="264"/>
      <c r="S501" s="296"/>
      <c r="T501" s="296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7"/>
      <c r="F502" s="287"/>
      <c r="G502" s="287"/>
      <c r="H502" s="287"/>
      <c r="I502" s="287"/>
      <c r="J502" s="287"/>
      <c r="K502" s="287"/>
      <c r="L502" s="287"/>
      <c r="M502" s="287"/>
      <c r="N502" s="287"/>
      <c r="O502" s="287"/>
      <c r="P502" s="290"/>
      <c r="Q502" s="287"/>
      <c r="R502" s="264"/>
      <c r="S502" s="296"/>
      <c r="T502" s="296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7"/>
      <c r="F503" s="287"/>
      <c r="G503" s="287"/>
      <c r="H503" s="287"/>
      <c r="I503" s="287"/>
      <c r="J503" s="287"/>
      <c r="K503" s="287"/>
      <c r="L503" s="287"/>
      <c r="M503" s="287"/>
      <c r="N503" s="287"/>
      <c r="O503" s="287"/>
      <c r="P503" s="290"/>
      <c r="Q503" s="287"/>
      <c r="R503" s="264"/>
      <c r="S503" s="296"/>
      <c r="T503" s="296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7"/>
      <c r="F504" s="287"/>
      <c r="G504" s="287"/>
      <c r="H504" s="287"/>
      <c r="I504" s="287"/>
      <c r="J504" s="287"/>
      <c r="K504" s="287"/>
      <c r="L504" s="287"/>
      <c r="M504" s="287"/>
      <c r="N504" s="287"/>
      <c r="O504" s="287"/>
      <c r="P504" s="290"/>
      <c r="Q504" s="287"/>
      <c r="R504" s="264"/>
      <c r="S504" s="296"/>
      <c r="T504" s="296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7"/>
      <c r="F505" s="287"/>
      <c r="G505" s="287"/>
      <c r="H505" s="287"/>
      <c r="I505" s="287"/>
      <c r="J505" s="287"/>
      <c r="K505" s="287"/>
      <c r="L505" s="287"/>
      <c r="M505" s="287"/>
      <c r="N505" s="287"/>
      <c r="O505" s="287"/>
      <c r="P505" s="290"/>
      <c r="Q505" s="287"/>
      <c r="R505" s="264"/>
      <c r="S505" s="296"/>
      <c r="T505" s="296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7"/>
      <c r="F506" s="287"/>
      <c r="G506" s="287"/>
      <c r="H506" s="287"/>
      <c r="I506" s="287"/>
      <c r="J506" s="287"/>
      <c r="K506" s="287"/>
      <c r="L506" s="287"/>
      <c r="M506" s="287"/>
      <c r="N506" s="287"/>
      <c r="O506" s="287"/>
      <c r="P506" s="290"/>
      <c r="Q506" s="287"/>
      <c r="R506" s="264"/>
      <c r="S506" s="296"/>
      <c r="T506" s="296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7"/>
      <c r="F507" s="287"/>
      <c r="G507" s="287"/>
      <c r="H507" s="287"/>
      <c r="I507" s="287"/>
      <c r="J507" s="287"/>
      <c r="K507" s="287"/>
      <c r="L507" s="287"/>
      <c r="M507" s="287"/>
      <c r="N507" s="287"/>
      <c r="O507" s="287"/>
      <c r="P507" s="290"/>
      <c r="Q507" s="287"/>
      <c r="R507" s="264"/>
      <c r="S507" s="296"/>
      <c r="T507" s="296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7"/>
      <c r="F508" s="287"/>
      <c r="G508" s="287"/>
      <c r="H508" s="287"/>
      <c r="I508" s="287"/>
      <c r="J508" s="287"/>
      <c r="K508" s="287"/>
      <c r="L508" s="287"/>
      <c r="M508" s="287"/>
      <c r="N508" s="287"/>
      <c r="O508" s="287"/>
      <c r="P508" s="290"/>
      <c r="Q508" s="287"/>
      <c r="R508" s="264"/>
      <c r="S508" s="296"/>
      <c r="T508" s="296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7"/>
      <c r="F509" s="287"/>
      <c r="G509" s="287"/>
      <c r="H509" s="287"/>
      <c r="I509" s="287"/>
      <c r="J509" s="287"/>
      <c r="K509" s="287"/>
      <c r="L509" s="287"/>
      <c r="M509" s="287"/>
      <c r="N509" s="287"/>
      <c r="O509" s="287"/>
      <c r="P509" s="290"/>
      <c r="Q509" s="287"/>
      <c r="R509" s="264"/>
      <c r="S509" s="296"/>
      <c r="T509" s="296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7"/>
      <c r="F510" s="287"/>
      <c r="G510" s="287"/>
      <c r="H510" s="287"/>
      <c r="I510" s="287"/>
      <c r="J510" s="287"/>
      <c r="K510" s="287"/>
      <c r="L510" s="287"/>
      <c r="M510" s="287"/>
      <c r="N510" s="287"/>
      <c r="O510" s="287"/>
      <c r="P510" s="290"/>
      <c r="Q510" s="287"/>
      <c r="R510" s="264"/>
      <c r="S510" s="296"/>
      <c r="T510" s="296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7"/>
      <c r="F511" s="287"/>
      <c r="G511" s="287"/>
      <c r="H511" s="287"/>
      <c r="I511" s="287"/>
      <c r="J511" s="287"/>
      <c r="K511" s="287"/>
      <c r="L511" s="287"/>
      <c r="M511" s="287"/>
      <c r="N511" s="287"/>
      <c r="O511" s="287"/>
      <c r="P511" s="290"/>
      <c r="Q511" s="287"/>
      <c r="R511" s="264"/>
      <c r="S511" s="296"/>
      <c r="T511" s="296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7"/>
      <c r="F512" s="287"/>
      <c r="G512" s="287"/>
      <c r="H512" s="287"/>
      <c r="I512" s="287"/>
      <c r="J512" s="287"/>
      <c r="K512" s="287"/>
      <c r="L512" s="287"/>
      <c r="M512" s="287"/>
      <c r="N512" s="287"/>
      <c r="O512" s="287"/>
      <c r="P512" s="290"/>
      <c r="Q512" s="287"/>
      <c r="R512" s="264"/>
      <c r="S512" s="296"/>
      <c r="T512" s="296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7"/>
      <c r="F513" s="287"/>
      <c r="G513" s="287"/>
      <c r="H513" s="287"/>
      <c r="I513" s="287"/>
      <c r="J513" s="287"/>
      <c r="K513" s="287"/>
      <c r="L513" s="287"/>
      <c r="M513" s="287"/>
      <c r="N513" s="287"/>
      <c r="O513" s="287"/>
      <c r="P513" s="290"/>
      <c r="Q513" s="287"/>
      <c r="R513" s="264"/>
      <c r="S513" s="296"/>
      <c r="T513" s="296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7"/>
      <c r="F514" s="287"/>
      <c r="G514" s="287"/>
      <c r="H514" s="287"/>
      <c r="I514" s="287"/>
      <c r="J514" s="287"/>
      <c r="K514" s="287"/>
      <c r="L514" s="287"/>
      <c r="M514" s="287"/>
      <c r="N514" s="287"/>
      <c r="O514" s="287"/>
      <c r="P514" s="290"/>
      <c r="Q514" s="287"/>
      <c r="R514" s="264"/>
      <c r="S514" s="296"/>
      <c r="T514" s="296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7"/>
      <c r="F515" s="287"/>
      <c r="G515" s="287"/>
      <c r="H515" s="287"/>
      <c r="I515" s="287"/>
      <c r="J515" s="287"/>
      <c r="K515" s="287"/>
      <c r="L515" s="287"/>
      <c r="M515" s="287"/>
      <c r="N515" s="287"/>
      <c r="O515" s="287"/>
      <c r="P515" s="290"/>
      <c r="Q515" s="287"/>
      <c r="R515" s="264"/>
      <c r="S515" s="296"/>
      <c r="T515" s="296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7"/>
      <c r="F516" s="287"/>
      <c r="G516" s="287"/>
      <c r="H516" s="287"/>
      <c r="I516" s="287"/>
      <c r="J516" s="287"/>
      <c r="K516" s="287"/>
      <c r="L516" s="287"/>
      <c r="M516" s="287"/>
      <c r="N516" s="287"/>
      <c r="O516" s="287"/>
      <c r="P516" s="290"/>
      <c r="Q516" s="287"/>
      <c r="R516" s="264"/>
      <c r="S516" s="296"/>
      <c r="T516" s="296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7"/>
      <c r="F517" s="287"/>
      <c r="G517" s="287"/>
      <c r="H517" s="287"/>
      <c r="I517" s="287"/>
      <c r="J517" s="287"/>
      <c r="K517" s="287"/>
      <c r="L517" s="287"/>
      <c r="M517" s="287"/>
      <c r="N517" s="287"/>
      <c r="O517" s="287"/>
      <c r="P517" s="290"/>
      <c r="Q517" s="287"/>
      <c r="R517" s="264"/>
      <c r="S517" s="296"/>
      <c r="T517" s="296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7"/>
      <c r="F518" s="287"/>
      <c r="G518" s="287"/>
      <c r="H518" s="287"/>
      <c r="I518" s="287"/>
      <c r="J518" s="287"/>
      <c r="K518" s="287"/>
      <c r="L518" s="287"/>
      <c r="M518" s="287"/>
      <c r="N518" s="287"/>
      <c r="O518" s="287"/>
      <c r="P518" s="290"/>
      <c r="Q518" s="287"/>
      <c r="R518" s="264"/>
      <c r="S518" s="296"/>
      <c r="T518" s="296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7"/>
      <c r="F519" s="287"/>
      <c r="G519" s="287"/>
      <c r="H519" s="287"/>
      <c r="I519" s="287"/>
      <c r="J519" s="287"/>
      <c r="K519" s="287"/>
      <c r="L519" s="287"/>
      <c r="M519" s="287"/>
      <c r="N519" s="287"/>
      <c r="O519" s="287"/>
      <c r="P519" s="290"/>
      <c r="Q519" s="287"/>
      <c r="R519" s="264"/>
      <c r="S519" s="296"/>
      <c r="T519" s="296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7"/>
      <c r="F520" s="287"/>
      <c r="G520" s="287"/>
      <c r="H520" s="287"/>
      <c r="I520" s="287"/>
      <c r="J520" s="287"/>
      <c r="K520" s="287"/>
      <c r="L520" s="287"/>
      <c r="M520" s="287"/>
      <c r="N520" s="287"/>
      <c r="O520" s="287"/>
      <c r="P520" s="290"/>
      <c r="Q520" s="287"/>
      <c r="R520" s="264"/>
      <c r="S520" s="296"/>
      <c r="T520" s="296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7"/>
      <c r="F521" s="287"/>
      <c r="G521" s="287"/>
      <c r="H521" s="287"/>
      <c r="I521" s="287"/>
      <c r="J521" s="287"/>
      <c r="K521" s="287"/>
      <c r="L521" s="287"/>
      <c r="M521" s="287"/>
      <c r="N521" s="287"/>
      <c r="O521" s="287"/>
      <c r="P521" s="290"/>
      <c r="Q521" s="287"/>
      <c r="R521" s="264"/>
      <c r="S521" s="296"/>
      <c r="T521" s="296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7"/>
      <c r="F522" s="287"/>
      <c r="G522" s="287"/>
      <c r="H522" s="287"/>
      <c r="I522" s="287"/>
      <c r="J522" s="287"/>
      <c r="K522" s="287"/>
      <c r="L522" s="287"/>
      <c r="M522" s="287"/>
      <c r="N522" s="287"/>
      <c r="O522" s="287"/>
      <c r="P522" s="290"/>
      <c r="Q522" s="287"/>
      <c r="R522" s="264"/>
      <c r="S522" s="296"/>
      <c r="T522" s="296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7"/>
      <c r="F523" s="287"/>
      <c r="G523" s="287"/>
      <c r="H523" s="287"/>
      <c r="I523" s="287"/>
      <c r="J523" s="287"/>
      <c r="K523" s="287"/>
      <c r="L523" s="287"/>
      <c r="M523" s="287"/>
      <c r="N523" s="287"/>
      <c r="O523" s="287"/>
      <c r="P523" s="290"/>
      <c r="Q523" s="287"/>
      <c r="R523" s="264"/>
      <c r="S523" s="296"/>
      <c r="T523" s="296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7"/>
      <c r="F524" s="287"/>
      <c r="G524" s="287"/>
      <c r="H524" s="287"/>
      <c r="I524" s="287"/>
      <c r="J524" s="287"/>
      <c r="K524" s="287"/>
      <c r="L524" s="287"/>
      <c r="M524" s="287"/>
      <c r="N524" s="287"/>
      <c r="O524" s="287"/>
      <c r="P524" s="290"/>
      <c r="Q524" s="287"/>
      <c r="R524" s="264"/>
      <c r="S524" s="296"/>
      <c r="T524" s="296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7"/>
      <c r="F525" s="287"/>
      <c r="G525" s="287"/>
      <c r="H525" s="287"/>
      <c r="I525" s="287"/>
      <c r="J525" s="287"/>
      <c r="K525" s="287"/>
      <c r="L525" s="287"/>
      <c r="M525" s="287"/>
      <c r="N525" s="287"/>
      <c r="O525" s="287"/>
      <c r="P525" s="290"/>
      <c r="Q525" s="287"/>
      <c r="R525" s="264"/>
      <c r="S525" s="296"/>
      <c r="T525" s="296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7"/>
      <c r="F526" s="287"/>
      <c r="G526" s="287"/>
      <c r="H526" s="287"/>
      <c r="I526" s="287"/>
      <c r="J526" s="287"/>
      <c r="K526" s="287"/>
      <c r="L526" s="287"/>
      <c r="M526" s="287"/>
      <c r="N526" s="287"/>
      <c r="O526" s="287"/>
      <c r="P526" s="290"/>
      <c r="Q526" s="287"/>
      <c r="R526" s="264"/>
      <c r="S526" s="296"/>
      <c r="T526" s="296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7"/>
      <c r="F527" s="287"/>
      <c r="G527" s="287"/>
      <c r="H527" s="287"/>
      <c r="I527" s="287"/>
      <c r="J527" s="287"/>
      <c r="K527" s="287"/>
      <c r="L527" s="287"/>
      <c r="M527" s="287"/>
      <c r="N527" s="287"/>
      <c r="O527" s="287"/>
      <c r="P527" s="290"/>
      <c r="Q527" s="287"/>
      <c r="R527" s="264"/>
      <c r="S527" s="296"/>
      <c r="T527" s="296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7"/>
      <c r="F528" s="287"/>
      <c r="G528" s="287"/>
      <c r="H528" s="287"/>
      <c r="I528" s="287"/>
      <c r="J528" s="287"/>
      <c r="K528" s="287"/>
      <c r="L528" s="287"/>
      <c r="M528" s="287"/>
      <c r="N528" s="287"/>
      <c r="O528" s="287"/>
      <c r="P528" s="290"/>
      <c r="Q528" s="287"/>
      <c r="R528" s="264"/>
      <c r="S528" s="296"/>
      <c r="T528" s="296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7"/>
      <c r="F529" s="287"/>
      <c r="G529" s="287"/>
      <c r="H529" s="287"/>
      <c r="I529" s="287"/>
      <c r="J529" s="287"/>
      <c r="K529" s="287"/>
      <c r="L529" s="287"/>
      <c r="M529" s="287"/>
      <c r="N529" s="287"/>
      <c r="O529" s="287"/>
      <c r="P529" s="290"/>
      <c r="Q529" s="287"/>
      <c r="R529" s="264"/>
      <c r="S529" s="296"/>
      <c r="T529" s="296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7"/>
      <c r="F530" s="287"/>
      <c r="G530" s="287"/>
      <c r="H530" s="287"/>
      <c r="I530" s="287"/>
      <c r="J530" s="287"/>
      <c r="K530" s="287"/>
      <c r="L530" s="287"/>
      <c r="M530" s="287"/>
      <c r="N530" s="287"/>
      <c r="O530" s="287"/>
      <c r="P530" s="290"/>
      <c r="Q530" s="287"/>
      <c r="R530" s="264"/>
      <c r="S530" s="296"/>
      <c r="T530" s="296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7"/>
      <c r="F531" s="287"/>
      <c r="G531" s="287"/>
      <c r="H531" s="287"/>
      <c r="I531" s="287"/>
      <c r="J531" s="287"/>
      <c r="K531" s="287"/>
      <c r="L531" s="287"/>
      <c r="M531" s="287"/>
      <c r="N531" s="287"/>
      <c r="O531" s="287"/>
      <c r="P531" s="290"/>
      <c r="Q531" s="287"/>
      <c r="R531" s="264"/>
      <c r="S531" s="296"/>
      <c r="T531" s="296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7"/>
      <c r="F532" s="287"/>
      <c r="G532" s="287"/>
      <c r="H532" s="287"/>
      <c r="I532" s="287"/>
      <c r="J532" s="287"/>
      <c r="K532" s="287"/>
      <c r="L532" s="287"/>
      <c r="M532" s="287"/>
      <c r="N532" s="287"/>
      <c r="O532" s="287"/>
      <c r="P532" s="290"/>
      <c r="Q532" s="287"/>
      <c r="R532" s="264"/>
      <c r="S532" s="296"/>
      <c r="T532" s="296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7"/>
      <c r="F533" s="287"/>
      <c r="G533" s="287"/>
      <c r="H533" s="287"/>
      <c r="I533" s="287"/>
      <c r="J533" s="287"/>
      <c r="K533" s="287"/>
      <c r="L533" s="287"/>
      <c r="M533" s="287"/>
      <c r="N533" s="287"/>
      <c r="O533" s="287"/>
      <c r="P533" s="290"/>
      <c r="Q533" s="287"/>
      <c r="R533" s="264"/>
      <c r="S533" s="296"/>
      <c r="T533" s="296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7"/>
      <c r="F534" s="287"/>
      <c r="G534" s="287"/>
      <c r="H534" s="287"/>
      <c r="I534" s="287"/>
      <c r="J534" s="287"/>
      <c r="K534" s="287"/>
      <c r="L534" s="287"/>
      <c r="M534" s="287"/>
      <c r="N534" s="287"/>
      <c r="O534" s="287"/>
      <c r="P534" s="290"/>
      <c r="Q534" s="287"/>
      <c r="R534" s="264"/>
      <c r="S534" s="296"/>
      <c r="T534" s="296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7"/>
      <c r="F535" s="287"/>
      <c r="G535" s="287"/>
      <c r="H535" s="287"/>
      <c r="I535" s="287"/>
      <c r="J535" s="287"/>
      <c r="K535" s="287"/>
      <c r="L535" s="287"/>
      <c r="M535" s="287"/>
      <c r="N535" s="287"/>
      <c r="O535" s="287"/>
      <c r="P535" s="290"/>
      <c r="Q535" s="287"/>
      <c r="R535" s="264"/>
      <c r="S535" s="296"/>
      <c r="T535" s="296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7"/>
      <c r="F536" s="287"/>
      <c r="G536" s="287"/>
      <c r="H536" s="287"/>
      <c r="I536" s="287"/>
      <c r="J536" s="287"/>
      <c r="K536" s="287"/>
      <c r="L536" s="287"/>
      <c r="M536" s="287"/>
      <c r="N536" s="287"/>
      <c r="O536" s="287"/>
      <c r="P536" s="290"/>
      <c r="Q536" s="287"/>
      <c r="R536" s="264"/>
      <c r="S536" s="296"/>
      <c r="T536" s="296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7"/>
      <c r="F537" s="287"/>
      <c r="G537" s="287"/>
      <c r="H537" s="287"/>
      <c r="I537" s="287"/>
      <c r="J537" s="287"/>
      <c r="K537" s="287"/>
      <c r="L537" s="287"/>
      <c r="M537" s="287"/>
      <c r="N537" s="287"/>
      <c r="O537" s="287"/>
      <c r="P537" s="290"/>
      <c r="Q537" s="287"/>
      <c r="R537" s="264"/>
      <c r="S537" s="296"/>
      <c r="T537" s="296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7"/>
      <c r="F538" s="287"/>
      <c r="G538" s="287"/>
      <c r="H538" s="287"/>
      <c r="I538" s="287"/>
      <c r="J538" s="287"/>
      <c r="K538" s="287"/>
      <c r="L538" s="287"/>
      <c r="M538" s="287"/>
      <c r="N538" s="287"/>
      <c r="O538" s="287"/>
      <c r="P538" s="290"/>
      <c r="Q538" s="287"/>
      <c r="R538" s="264"/>
      <c r="S538" s="296"/>
      <c r="T538" s="296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7"/>
      <c r="F539" s="287"/>
      <c r="G539" s="287"/>
      <c r="H539" s="287"/>
      <c r="I539" s="287"/>
      <c r="J539" s="287"/>
      <c r="K539" s="287"/>
      <c r="L539" s="287"/>
      <c r="M539" s="287"/>
      <c r="N539" s="287"/>
      <c r="O539" s="287"/>
      <c r="P539" s="290"/>
      <c r="Q539" s="287"/>
      <c r="R539" s="264"/>
      <c r="S539" s="296"/>
      <c r="T539" s="296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7"/>
      <c r="F540" s="287"/>
      <c r="G540" s="287"/>
      <c r="H540" s="287"/>
      <c r="I540" s="287"/>
      <c r="J540" s="287"/>
      <c r="K540" s="287"/>
      <c r="L540" s="287"/>
      <c r="M540" s="287"/>
      <c r="N540" s="287"/>
      <c r="O540" s="287"/>
      <c r="P540" s="290"/>
      <c r="Q540" s="287"/>
      <c r="R540" s="264"/>
      <c r="S540" s="296"/>
      <c r="T540" s="296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7"/>
      <c r="F541" s="287"/>
      <c r="G541" s="287"/>
      <c r="H541" s="287"/>
      <c r="I541" s="287"/>
      <c r="J541" s="287"/>
      <c r="K541" s="287"/>
      <c r="L541" s="287"/>
      <c r="M541" s="287"/>
      <c r="N541" s="287"/>
      <c r="O541" s="287"/>
      <c r="P541" s="290"/>
      <c r="Q541" s="287"/>
      <c r="R541" s="264"/>
      <c r="S541" s="296"/>
      <c r="T541" s="296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7"/>
      <c r="F542" s="287"/>
      <c r="G542" s="287"/>
      <c r="H542" s="287"/>
      <c r="I542" s="287"/>
      <c r="J542" s="287"/>
      <c r="K542" s="287"/>
      <c r="L542" s="287"/>
      <c r="M542" s="287"/>
      <c r="N542" s="287"/>
      <c r="O542" s="287"/>
      <c r="P542" s="290"/>
      <c r="Q542" s="287"/>
      <c r="R542" s="264"/>
      <c r="S542" s="296"/>
      <c r="T542" s="296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7"/>
      <c r="F543" s="287"/>
      <c r="G543" s="287"/>
      <c r="H543" s="287"/>
      <c r="I543" s="287"/>
      <c r="J543" s="287"/>
      <c r="K543" s="287"/>
      <c r="L543" s="287"/>
      <c r="M543" s="287"/>
      <c r="N543" s="287"/>
      <c r="O543" s="287"/>
      <c r="P543" s="290"/>
      <c r="Q543" s="287"/>
      <c r="R543" s="264"/>
      <c r="S543" s="296"/>
      <c r="T543" s="296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7"/>
      <c r="F544" s="287"/>
      <c r="G544" s="287"/>
      <c r="H544" s="287"/>
      <c r="I544" s="287"/>
      <c r="J544" s="287"/>
      <c r="K544" s="287"/>
      <c r="L544" s="287"/>
      <c r="M544" s="287"/>
      <c r="N544" s="287"/>
      <c r="O544" s="287"/>
      <c r="P544" s="290"/>
      <c r="Q544" s="287"/>
      <c r="R544" s="264"/>
      <c r="S544" s="296"/>
      <c r="T544" s="296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7"/>
      <c r="F545" s="287"/>
      <c r="G545" s="287"/>
      <c r="H545" s="287"/>
      <c r="I545" s="287"/>
      <c r="J545" s="287"/>
      <c r="K545" s="287"/>
      <c r="L545" s="287"/>
      <c r="M545" s="287"/>
      <c r="N545" s="287"/>
      <c r="O545" s="287"/>
      <c r="P545" s="290"/>
      <c r="Q545" s="287"/>
      <c r="R545" s="264"/>
      <c r="S545" s="296"/>
      <c r="T545" s="296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7"/>
      <c r="F546" s="287"/>
      <c r="G546" s="287"/>
      <c r="H546" s="287"/>
      <c r="I546" s="287"/>
      <c r="J546" s="287"/>
      <c r="K546" s="287"/>
      <c r="L546" s="287"/>
      <c r="M546" s="287"/>
      <c r="N546" s="287"/>
      <c r="O546" s="287"/>
      <c r="P546" s="290"/>
      <c r="Q546" s="287"/>
      <c r="R546" s="264"/>
      <c r="S546" s="296"/>
      <c r="T546" s="296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7"/>
      <c r="F547" s="287"/>
      <c r="G547" s="287"/>
      <c r="H547" s="287"/>
      <c r="I547" s="287"/>
      <c r="J547" s="287"/>
      <c r="K547" s="287"/>
      <c r="L547" s="287"/>
      <c r="M547" s="287"/>
      <c r="N547" s="287"/>
      <c r="O547" s="287"/>
      <c r="P547" s="290"/>
      <c r="Q547" s="287"/>
      <c r="R547" s="264"/>
      <c r="S547" s="296"/>
      <c r="T547" s="296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7"/>
      <c r="F548" s="287"/>
      <c r="G548" s="287"/>
      <c r="H548" s="287"/>
      <c r="I548" s="287"/>
      <c r="J548" s="287"/>
      <c r="K548" s="287"/>
      <c r="L548" s="287"/>
      <c r="M548" s="287"/>
      <c r="N548" s="287"/>
      <c r="O548" s="287"/>
      <c r="P548" s="290"/>
      <c r="Q548" s="287"/>
      <c r="R548" s="264"/>
      <c r="S548" s="296"/>
      <c r="T548" s="296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7"/>
      <c r="F549" s="287"/>
      <c r="G549" s="287"/>
      <c r="H549" s="287"/>
      <c r="I549" s="287"/>
      <c r="J549" s="287"/>
      <c r="K549" s="287"/>
      <c r="L549" s="287"/>
      <c r="M549" s="287"/>
      <c r="N549" s="287"/>
      <c r="O549" s="287"/>
      <c r="P549" s="290"/>
      <c r="Q549" s="287"/>
      <c r="R549" s="264"/>
      <c r="S549" s="296"/>
      <c r="T549" s="296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7"/>
      <c r="F550" s="287"/>
      <c r="G550" s="287"/>
      <c r="H550" s="287"/>
      <c r="I550" s="287"/>
      <c r="J550" s="287"/>
      <c r="K550" s="287"/>
      <c r="L550" s="287"/>
      <c r="M550" s="287"/>
      <c r="N550" s="287"/>
      <c r="O550" s="287"/>
      <c r="P550" s="290"/>
      <c r="Q550" s="287"/>
      <c r="R550" s="264"/>
      <c r="S550" s="296"/>
      <c r="T550" s="296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7"/>
      <c r="F551" s="287"/>
      <c r="G551" s="287"/>
      <c r="H551" s="287"/>
      <c r="I551" s="287"/>
      <c r="J551" s="287"/>
      <c r="K551" s="287"/>
      <c r="L551" s="287"/>
      <c r="M551" s="287"/>
      <c r="N551" s="287"/>
      <c r="O551" s="287"/>
      <c r="P551" s="290"/>
      <c r="Q551" s="287"/>
      <c r="R551" s="264"/>
      <c r="S551" s="296"/>
      <c r="T551" s="296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7"/>
      <c r="F552" s="287"/>
      <c r="G552" s="287"/>
      <c r="H552" s="287"/>
      <c r="I552" s="287"/>
      <c r="J552" s="287"/>
      <c r="K552" s="287"/>
      <c r="L552" s="287"/>
      <c r="M552" s="287"/>
      <c r="N552" s="287"/>
      <c r="O552" s="287"/>
      <c r="P552" s="290"/>
      <c r="Q552" s="287"/>
      <c r="R552" s="264"/>
      <c r="S552" s="296"/>
      <c r="T552" s="296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7"/>
      <c r="F553" s="287"/>
      <c r="G553" s="287"/>
      <c r="H553" s="287"/>
      <c r="I553" s="287"/>
      <c r="J553" s="287"/>
      <c r="K553" s="287"/>
      <c r="L553" s="287"/>
      <c r="M553" s="287"/>
      <c r="N553" s="287"/>
      <c r="O553" s="287"/>
      <c r="P553" s="290"/>
      <c r="Q553" s="287"/>
      <c r="R553" s="264"/>
      <c r="S553" s="296"/>
      <c r="T553" s="296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7"/>
      <c r="F554" s="287"/>
      <c r="G554" s="287"/>
      <c r="H554" s="287"/>
      <c r="I554" s="287"/>
      <c r="J554" s="287"/>
      <c r="K554" s="287"/>
      <c r="L554" s="287"/>
      <c r="M554" s="287"/>
      <c r="N554" s="287"/>
      <c r="O554" s="287"/>
      <c r="P554" s="290"/>
      <c r="Q554" s="287"/>
      <c r="R554" s="264"/>
      <c r="S554" s="296"/>
      <c r="T554" s="296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7"/>
      <c r="F555" s="287"/>
      <c r="G555" s="287"/>
      <c r="H555" s="287"/>
      <c r="I555" s="287"/>
      <c r="J555" s="287"/>
      <c r="K555" s="287"/>
      <c r="L555" s="287"/>
      <c r="M555" s="287"/>
      <c r="N555" s="287"/>
      <c r="O555" s="287"/>
      <c r="P555" s="290"/>
      <c r="Q555" s="287"/>
      <c r="R555" s="264"/>
      <c r="S555" s="296"/>
      <c r="T555" s="296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7"/>
      <c r="F556" s="287"/>
      <c r="G556" s="287"/>
      <c r="H556" s="287"/>
      <c r="I556" s="287"/>
      <c r="J556" s="287"/>
      <c r="K556" s="287"/>
      <c r="L556" s="287"/>
      <c r="M556" s="287"/>
      <c r="N556" s="287"/>
      <c r="O556" s="287"/>
      <c r="P556" s="290"/>
      <c r="Q556" s="287"/>
      <c r="R556" s="264"/>
      <c r="S556" s="296"/>
      <c r="T556" s="296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7"/>
      <c r="F557" s="287"/>
      <c r="G557" s="287"/>
      <c r="H557" s="287"/>
      <c r="I557" s="287"/>
      <c r="J557" s="287"/>
      <c r="K557" s="287"/>
      <c r="L557" s="287"/>
      <c r="M557" s="287"/>
      <c r="N557" s="287"/>
      <c r="O557" s="287"/>
      <c r="P557" s="290"/>
      <c r="Q557" s="287"/>
      <c r="R557" s="264"/>
      <c r="S557" s="296"/>
      <c r="T557" s="296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7"/>
      <c r="F558" s="287"/>
      <c r="G558" s="287"/>
      <c r="H558" s="287"/>
      <c r="I558" s="287"/>
      <c r="J558" s="287"/>
      <c r="K558" s="287"/>
      <c r="L558" s="287"/>
      <c r="M558" s="287"/>
      <c r="N558" s="287"/>
      <c r="O558" s="287"/>
      <c r="P558" s="290"/>
      <c r="Q558" s="287"/>
      <c r="R558" s="264"/>
      <c r="S558" s="296"/>
      <c r="T558" s="296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7"/>
      <c r="F559" s="287"/>
      <c r="G559" s="287"/>
      <c r="H559" s="287"/>
      <c r="I559" s="287"/>
      <c r="J559" s="287"/>
      <c r="K559" s="287"/>
      <c r="L559" s="287"/>
      <c r="M559" s="287"/>
      <c r="N559" s="287"/>
      <c r="O559" s="287"/>
      <c r="P559" s="290"/>
      <c r="Q559" s="287"/>
      <c r="R559" s="264"/>
      <c r="S559" s="296"/>
      <c r="T559" s="296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7"/>
      <c r="F560" s="287"/>
      <c r="G560" s="287"/>
      <c r="H560" s="287"/>
      <c r="I560" s="287"/>
      <c r="J560" s="287"/>
      <c r="K560" s="287"/>
      <c r="L560" s="287"/>
      <c r="M560" s="287"/>
      <c r="N560" s="287"/>
      <c r="O560" s="287"/>
      <c r="P560" s="290"/>
      <c r="Q560" s="287"/>
      <c r="R560" s="264"/>
      <c r="S560" s="296"/>
      <c r="T560" s="296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7"/>
      <c r="F561" s="287"/>
      <c r="G561" s="287"/>
      <c r="H561" s="287"/>
      <c r="I561" s="287"/>
      <c r="J561" s="287"/>
      <c r="K561" s="287"/>
      <c r="L561" s="287"/>
      <c r="M561" s="287"/>
      <c r="N561" s="287"/>
      <c r="O561" s="287"/>
      <c r="P561" s="290"/>
      <c r="Q561" s="287"/>
      <c r="R561" s="264"/>
      <c r="S561" s="296"/>
      <c r="T561" s="296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7"/>
      <c r="F562" s="287"/>
      <c r="G562" s="287"/>
      <c r="H562" s="287"/>
      <c r="I562" s="287"/>
      <c r="J562" s="287"/>
      <c r="K562" s="287"/>
      <c r="L562" s="287"/>
      <c r="M562" s="287"/>
      <c r="N562" s="287"/>
      <c r="O562" s="287"/>
      <c r="P562" s="290"/>
      <c r="Q562" s="287"/>
      <c r="R562" s="264"/>
      <c r="S562" s="296"/>
      <c r="T562" s="296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7"/>
      <c r="F563" s="287"/>
      <c r="G563" s="287"/>
      <c r="H563" s="287"/>
      <c r="I563" s="287"/>
      <c r="J563" s="287"/>
      <c r="K563" s="287"/>
      <c r="L563" s="287"/>
      <c r="M563" s="287"/>
      <c r="N563" s="287"/>
      <c r="O563" s="287"/>
      <c r="P563" s="290"/>
      <c r="Q563" s="287"/>
      <c r="R563" s="264"/>
      <c r="S563" s="296"/>
      <c r="T563" s="296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7"/>
      <c r="F564" s="287"/>
      <c r="G564" s="287"/>
      <c r="H564" s="287"/>
      <c r="I564" s="287"/>
      <c r="J564" s="287"/>
      <c r="K564" s="287"/>
      <c r="L564" s="287"/>
      <c r="M564" s="287"/>
      <c r="N564" s="287"/>
      <c r="O564" s="287"/>
      <c r="P564" s="290"/>
      <c r="Q564" s="287"/>
      <c r="R564" s="264"/>
      <c r="S564" s="296"/>
      <c r="T564" s="296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7"/>
      <c r="F565" s="287"/>
      <c r="G565" s="287"/>
      <c r="H565" s="287"/>
      <c r="I565" s="287"/>
      <c r="J565" s="287"/>
      <c r="K565" s="287"/>
      <c r="L565" s="287"/>
      <c r="M565" s="287"/>
      <c r="N565" s="287"/>
      <c r="O565" s="287"/>
      <c r="P565" s="290"/>
      <c r="Q565" s="287"/>
      <c r="R565" s="264"/>
      <c r="S565" s="296"/>
      <c r="T565" s="296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7"/>
      <c r="F566" s="287"/>
      <c r="G566" s="287"/>
      <c r="H566" s="287"/>
      <c r="I566" s="287"/>
      <c r="J566" s="287"/>
      <c r="K566" s="287"/>
      <c r="L566" s="287"/>
      <c r="M566" s="287"/>
      <c r="N566" s="287"/>
      <c r="O566" s="287"/>
      <c r="P566" s="290"/>
      <c r="Q566" s="287"/>
      <c r="R566" s="264"/>
      <c r="S566" s="296"/>
      <c r="T566" s="296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7"/>
      <c r="F567" s="287"/>
      <c r="G567" s="287"/>
      <c r="H567" s="287"/>
      <c r="I567" s="287"/>
      <c r="J567" s="287"/>
      <c r="K567" s="287"/>
      <c r="L567" s="287"/>
      <c r="M567" s="287"/>
      <c r="N567" s="287"/>
      <c r="O567" s="287"/>
      <c r="P567" s="290"/>
      <c r="Q567" s="287"/>
      <c r="R567" s="264"/>
      <c r="S567" s="296"/>
      <c r="T567" s="296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7"/>
      <c r="F568" s="287"/>
      <c r="G568" s="287"/>
      <c r="H568" s="287"/>
      <c r="I568" s="287"/>
      <c r="J568" s="287"/>
      <c r="K568" s="287"/>
      <c r="L568" s="287"/>
      <c r="M568" s="287"/>
      <c r="N568" s="287"/>
      <c r="O568" s="287"/>
      <c r="P568" s="290"/>
      <c r="Q568" s="287"/>
      <c r="R568" s="264"/>
      <c r="S568" s="296"/>
      <c r="T568" s="296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7"/>
      <c r="F569" s="287"/>
      <c r="G569" s="287"/>
      <c r="H569" s="287"/>
      <c r="I569" s="287"/>
      <c r="J569" s="287"/>
      <c r="K569" s="287"/>
      <c r="L569" s="287"/>
      <c r="M569" s="287"/>
      <c r="N569" s="287"/>
      <c r="O569" s="287"/>
      <c r="P569" s="290"/>
      <c r="Q569" s="287"/>
      <c r="R569" s="264"/>
      <c r="S569" s="296"/>
      <c r="T569" s="296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7"/>
      <c r="F570" s="287"/>
      <c r="G570" s="287"/>
      <c r="H570" s="287"/>
      <c r="I570" s="287"/>
      <c r="J570" s="287"/>
      <c r="K570" s="287"/>
      <c r="L570" s="287"/>
      <c r="M570" s="287"/>
      <c r="N570" s="287"/>
      <c r="O570" s="287"/>
      <c r="P570" s="290"/>
      <c r="Q570" s="287"/>
      <c r="R570" s="264"/>
      <c r="S570" s="296"/>
      <c r="T570" s="296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7"/>
      <c r="F571" s="287"/>
      <c r="G571" s="287"/>
      <c r="H571" s="287"/>
      <c r="I571" s="287"/>
      <c r="J571" s="287"/>
      <c r="K571" s="287"/>
      <c r="L571" s="287"/>
      <c r="M571" s="287"/>
      <c r="N571" s="287"/>
      <c r="O571" s="287"/>
      <c r="P571" s="290"/>
      <c r="Q571" s="287"/>
      <c r="R571" s="264"/>
      <c r="S571" s="296"/>
      <c r="T571" s="296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7"/>
      <c r="F572" s="287"/>
      <c r="G572" s="287"/>
      <c r="H572" s="287"/>
      <c r="I572" s="287"/>
      <c r="J572" s="287"/>
      <c r="K572" s="287"/>
      <c r="L572" s="287"/>
      <c r="M572" s="287"/>
      <c r="N572" s="287"/>
      <c r="O572" s="287"/>
      <c r="P572" s="290"/>
      <c r="Q572" s="287"/>
      <c r="R572" s="264"/>
      <c r="S572" s="296"/>
      <c r="T572" s="296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7"/>
      <c r="F573" s="287"/>
      <c r="G573" s="287"/>
      <c r="H573" s="287"/>
      <c r="I573" s="287"/>
      <c r="J573" s="287"/>
      <c r="K573" s="287"/>
      <c r="L573" s="287"/>
      <c r="M573" s="287"/>
      <c r="N573" s="287"/>
      <c r="O573" s="287"/>
      <c r="P573" s="290"/>
      <c r="Q573" s="287"/>
      <c r="R573" s="264"/>
      <c r="S573" s="296"/>
      <c r="T573" s="296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7"/>
      <c r="F574" s="287"/>
      <c r="G574" s="287"/>
      <c r="H574" s="287"/>
      <c r="I574" s="287"/>
      <c r="J574" s="287"/>
      <c r="K574" s="287"/>
      <c r="L574" s="287"/>
      <c r="M574" s="287"/>
      <c r="N574" s="287"/>
      <c r="O574" s="287"/>
      <c r="P574" s="290"/>
      <c r="Q574" s="287"/>
      <c r="R574" s="264"/>
      <c r="S574" s="296"/>
      <c r="T574" s="296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7"/>
      <c r="F575" s="287"/>
      <c r="G575" s="287"/>
      <c r="H575" s="287"/>
      <c r="I575" s="287"/>
      <c r="J575" s="287"/>
      <c r="K575" s="287"/>
      <c r="L575" s="287"/>
      <c r="M575" s="287"/>
      <c r="N575" s="287"/>
      <c r="O575" s="287"/>
      <c r="P575" s="290"/>
      <c r="Q575" s="287"/>
      <c r="R575" s="264"/>
      <c r="S575" s="296"/>
      <c r="T575" s="296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7"/>
      <c r="F576" s="287"/>
      <c r="G576" s="287"/>
      <c r="H576" s="287"/>
      <c r="I576" s="287"/>
      <c r="J576" s="287"/>
      <c r="K576" s="287"/>
      <c r="L576" s="287"/>
      <c r="M576" s="287"/>
      <c r="N576" s="287"/>
      <c r="O576" s="287"/>
      <c r="P576" s="290"/>
      <c r="Q576" s="287"/>
      <c r="R576" s="264"/>
      <c r="S576" s="296"/>
      <c r="T576" s="296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7"/>
      <c r="F577" s="287"/>
      <c r="G577" s="287"/>
      <c r="H577" s="287"/>
      <c r="I577" s="287"/>
      <c r="J577" s="287"/>
      <c r="K577" s="287"/>
      <c r="L577" s="287"/>
      <c r="M577" s="287"/>
      <c r="N577" s="287"/>
      <c r="O577" s="287"/>
      <c r="P577" s="290"/>
      <c r="Q577" s="287"/>
      <c r="R577" s="264"/>
      <c r="S577" s="296"/>
      <c r="T577" s="296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7"/>
      <c r="F578" s="287"/>
      <c r="G578" s="287"/>
      <c r="H578" s="287"/>
      <c r="I578" s="287"/>
      <c r="J578" s="287"/>
      <c r="K578" s="287"/>
      <c r="L578" s="287"/>
      <c r="M578" s="287"/>
      <c r="N578" s="287"/>
      <c r="O578" s="287"/>
      <c r="P578" s="290"/>
      <c r="Q578" s="287"/>
      <c r="R578" s="264"/>
      <c r="S578" s="296"/>
      <c r="T578" s="296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7"/>
      <c r="F579" s="287"/>
      <c r="G579" s="287"/>
      <c r="H579" s="287"/>
      <c r="I579" s="287"/>
      <c r="J579" s="287"/>
      <c r="K579" s="287"/>
      <c r="L579" s="287"/>
      <c r="M579" s="287"/>
      <c r="N579" s="287"/>
      <c r="O579" s="287"/>
      <c r="P579" s="290"/>
      <c r="Q579" s="287"/>
      <c r="R579" s="264"/>
      <c r="S579" s="296"/>
      <c r="T579" s="296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7"/>
      <c r="F580" s="287"/>
      <c r="G580" s="287"/>
      <c r="H580" s="287"/>
      <c r="I580" s="287"/>
      <c r="J580" s="287"/>
      <c r="K580" s="287"/>
      <c r="L580" s="287"/>
      <c r="M580" s="287"/>
      <c r="N580" s="287"/>
      <c r="O580" s="287"/>
      <c r="P580" s="290"/>
      <c r="Q580" s="287"/>
      <c r="R580" s="264"/>
      <c r="S580" s="296"/>
      <c r="T580" s="296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7"/>
      <c r="F581" s="287"/>
      <c r="G581" s="287"/>
      <c r="H581" s="287"/>
      <c r="I581" s="287"/>
      <c r="J581" s="287"/>
      <c r="K581" s="287"/>
      <c r="L581" s="287"/>
      <c r="M581" s="287"/>
      <c r="N581" s="287"/>
      <c r="O581" s="287"/>
      <c r="P581" s="290"/>
      <c r="Q581" s="287"/>
      <c r="R581" s="264"/>
      <c r="S581" s="296"/>
      <c r="T581" s="296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7"/>
      <c r="F582" s="287"/>
      <c r="G582" s="287"/>
      <c r="H582" s="287"/>
      <c r="I582" s="287"/>
      <c r="J582" s="287"/>
      <c r="K582" s="287"/>
      <c r="L582" s="287"/>
      <c r="M582" s="287"/>
      <c r="N582" s="287"/>
      <c r="O582" s="287"/>
      <c r="P582" s="290"/>
      <c r="Q582" s="287"/>
      <c r="R582" s="264"/>
      <c r="S582" s="296"/>
      <c r="T582" s="296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7"/>
      <c r="F583" s="287"/>
      <c r="G583" s="287"/>
      <c r="H583" s="287"/>
      <c r="I583" s="287"/>
      <c r="J583" s="287"/>
      <c r="K583" s="287"/>
      <c r="L583" s="287"/>
      <c r="M583" s="287"/>
      <c r="N583" s="287"/>
      <c r="O583" s="287"/>
      <c r="P583" s="290"/>
      <c r="Q583" s="287"/>
      <c r="R583" s="264"/>
      <c r="S583" s="296"/>
      <c r="T583" s="296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7"/>
      <c r="F584" s="287"/>
      <c r="G584" s="287"/>
      <c r="H584" s="287"/>
      <c r="I584" s="287"/>
      <c r="J584" s="287"/>
      <c r="K584" s="287"/>
      <c r="L584" s="287"/>
      <c r="M584" s="287"/>
      <c r="N584" s="287"/>
      <c r="O584" s="287"/>
      <c r="P584" s="290"/>
      <c r="Q584" s="287"/>
      <c r="R584" s="264"/>
      <c r="S584" s="296"/>
      <c r="T584" s="296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7"/>
      <c r="F585" s="287"/>
      <c r="G585" s="287"/>
      <c r="H585" s="287"/>
      <c r="I585" s="287"/>
      <c r="J585" s="287"/>
      <c r="K585" s="287"/>
      <c r="L585" s="287"/>
      <c r="M585" s="287"/>
      <c r="N585" s="287"/>
      <c r="O585" s="287"/>
      <c r="P585" s="290"/>
      <c r="Q585" s="287"/>
      <c r="R585" s="264"/>
      <c r="S585" s="296"/>
      <c r="T585" s="296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7"/>
      <c r="F586" s="287"/>
      <c r="G586" s="287"/>
      <c r="H586" s="287"/>
      <c r="I586" s="287"/>
      <c r="J586" s="287"/>
      <c r="K586" s="287"/>
      <c r="L586" s="287"/>
      <c r="M586" s="287"/>
      <c r="N586" s="287"/>
      <c r="O586" s="287"/>
      <c r="P586" s="290"/>
      <c r="Q586" s="287"/>
      <c r="R586" s="264"/>
      <c r="S586" s="296"/>
      <c r="T586" s="296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7"/>
      <c r="F587" s="287"/>
      <c r="G587" s="287"/>
      <c r="H587" s="287"/>
      <c r="I587" s="287"/>
      <c r="J587" s="287"/>
      <c r="K587" s="287"/>
      <c r="L587" s="287"/>
      <c r="M587" s="287"/>
      <c r="N587" s="287"/>
      <c r="O587" s="287"/>
      <c r="P587" s="290"/>
      <c r="Q587" s="287"/>
      <c r="R587" s="264"/>
      <c r="S587" s="296"/>
      <c r="T587" s="296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7"/>
      <c r="F588" s="287"/>
      <c r="G588" s="287"/>
      <c r="H588" s="287"/>
      <c r="I588" s="287"/>
      <c r="J588" s="287"/>
      <c r="K588" s="287"/>
      <c r="L588" s="287"/>
      <c r="M588" s="287"/>
      <c r="N588" s="287"/>
      <c r="O588" s="287"/>
      <c r="P588" s="290"/>
      <c r="Q588" s="287"/>
      <c r="R588" s="264"/>
      <c r="S588" s="296"/>
      <c r="T588" s="296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7"/>
      <c r="F589" s="287"/>
      <c r="G589" s="287"/>
      <c r="H589" s="287"/>
      <c r="I589" s="287"/>
      <c r="J589" s="287"/>
      <c r="K589" s="287"/>
      <c r="L589" s="287"/>
      <c r="M589" s="287"/>
      <c r="N589" s="287"/>
      <c r="O589" s="287"/>
      <c r="P589" s="290"/>
      <c r="Q589" s="287"/>
      <c r="R589" s="264"/>
      <c r="S589" s="296"/>
      <c r="T589" s="296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7"/>
      <c r="F590" s="287"/>
      <c r="G590" s="287"/>
      <c r="H590" s="287"/>
      <c r="I590" s="287"/>
      <c r="J590" s="287"/>
      <c r="K590" s="287"/>
      <c r="L590" s="287"/>
      <c r="M590" s="287"/>
      <c r="N590" s="287"/>
      <c r="O590" s="287"/>
      <c r="P590" s="290"/>
      <c r="Q590" s="287"/>
      <c r="R590" s="264"/>
      <c r="S590" s="296"/>
      <c r="T590" s="296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7"/>
      <c r="F591" s="287"/>
      <c r="G591" s="287"/>
      <c r="H591" s="287"/>
      <c r="I591" s="287"/>
      <c r="J591" s="287"/>
      <c r="K591" s="287"/>
      <c r="L591" s="287"/>
      <c r="M591" s="287"/>
      <c r="N591" s="287"/>
      <c r="O591" s="287"/>
      <c r="P591" s="290"/>
      <c r="Q591" s="287"/>
      <c r="R591" s="264"/>
      <c r="S591" s="296"/>
      <c r="T591" s="296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7"/>
      <c r="F592" s="287"/>
      <c r="G592" s="287"/>
      <c r="H592" s="287"/>
      <c r="I592" s="287"/>
      <c r="J592" s="287"/>
      <c r="K592" s="287"/>
      <c r="L592" s="287"/>
      <c r="M592" s="287"/>
      <c r="N592" s="287"/>
      <c r="O592" s="287"/>
      <c r="P592" s="290"/>
      <c r="Q592" s="287"/>
      <c r="R592" s="264"/>
      <c r="S592" s="296"/>
      <c r="T592" s="296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7"/>
      <c r="F593" s="287"/>
      <c r="G593" s="287"/>
      <c r="H593" s="287"/>
      <c r="I593" s="287"/>
      <c r="J593" s="287"/>
      <c r="K593" s="287"/>
      <c r="L593" s="287"/>
      <c r="M593" s="287"/>
      <c r="N593" s="287"/>
      <c r="O593" s="287"/>
      <c r="P593" s="290"/>
      <c r="Q593" s="287"/>
      <c r="R593" s="264"/>
      <c r="S593" s="296"/>
      <c r="T593" s="296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7"/>
      <c r="F594" s="287"/>
      <c r="G594" s="287"/>
      <c r="H594" s="287"/>
      <c r="I594" s="287"/>
      <c r="J594" s="287"/>
      <c r="K594" s="287"/>
      <c r="L594" s="287"/>
      <c r="M594" s="287"/>
      <c r="N594" s="287"/>
      <c r="O594" s="287"/>
      <c r="P594" s="290"/>
      <c r="Q594" s="287"/>
      <c r="R594" s="264"/>
      <c r="S594" s="296"/>
      <c r="T594" s="296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7"/>
      <c r="F595" s="287"/>
      <c r="G595" s="287"/>
      <c r="H595" s="287"/>
      <c r="I595" s="287"/>
      <c r="J595" s="287"/>
      <c r="K595" s="287"/>
      <c r="L595" s="287"/>
      <c r="M595" s="287"/>
      <c r="N595" s="287"/>
      <c r="O595" s="287"/>
      <c r="P595" s="290"/>
      <c r="Q595" s="287"/>
      <c r="R595" s="264"/>
      <c r="S595" s="296"/>
      <c r="T595" s="296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7"/>
      <c r="F596" s="287"/>
      <c r="G596" s="287"/>
      <c r="H596" s="287"/>
      <c r="I596" s="287"/>
      <c r="J596" s="287"/>
      <c r="K596" s="287"/>
      <c r="L596" s="287"/>
      <c r="M596" s="287"/>
      <c r="N596" s="287"/>
      <c r="O596" s="287"/>
      <c r="P596" s="290"/>
      <c r="Q596" s="287"/>
      <c r="R596" s="264"/>
      <c r="S596" s="296"/>
      <c r="T596" s="296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7"/>
      <c r="F597" s="287"/>
      <c r="G597" s="287"/>
      <c r="H597" s="287"/>
      <c r="I597" s="287"/>
      <c r="J597" s="287"/>
      <c r="K597" s="287"/>
      <c r="L597" s="287"/>
      <c r="M597" s="287"/>
      <c r="N597" s="287"/>
      <c r="O597" s="287"/>
      <c r="P597" s="290"/>
      <c r="Q597" s="287"/>
      <c r="R597" s="264"/>
      <c r="S597" s="296"/>
      <c r="T597" s="296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7"/>
      <c r="F598" s="287"/>
      <c r="G598" s="287"/>
      <c r="H598" s="287"/>
      <c r="I598" s="287"/>
      <c r="J598" s="287"/>
      <c r="K598" s="287"/>
      <c r="L598" s="287"/>
      <c r="M598" s="287"/>
      <c r="N598" s="287"/>
      <c r="O598" s="287"/>
      <c r="P598" s="290"/>
      <c r="Q598" s="287"/>
      <c r="R598" s="264"/>
      <c r="S598" s="296"/>
      <c r="T598" s="296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7"/>
      <c r="F599" s="287"/>
      <c r="G599" s="287"/>
      <c r="H599" s="287"/>
      <c r="I599" s="287"/>
      <c r="J599" s="287"/>
      <c r="K599" s="287"/>
      <c r="L599" s="287"/>
      <c r="M599" s="287"/>
      <c r="N599" s="287"/>
      <c r="O599" s="287"/>
      <c r="P599" s="290"/>
      <c r="Q599" s="287"/>
      <c r="R599" s="264"/>
      <c r="S599" s="296"/>
      <c r="T599" s="296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7"/>
      <c r="F600" s="287"/>
      <c r="G600" s="287"/>
      <c r="H600" s="287"/>
      <c r="I600" s="287"/>
      <c r="J600" s="287"/>
      <c r="K600" s="287"/>
      <c r="L600" s="287"/>
      <c r="M600" s="287"/>
      <c r="N600" s="287"/>
      <c r="O600" s="287"/>
      <c r="P600" s="290"/>
      <c r="Q600" s="287"/>
      <c r="R600" s="264"/>
      <c r="S600" s="296"/>
      <c r="T600" s="296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7"/>
      <c r="F601" s="287"/>
      <c r="G601" s="287"/>
      <c r="H601" s="287"/>
      <c r="I601" s="287"/>
      <c r="J601" s="287"/>
      <c r="K601" s="287"/>
      <c r="L601" s="287"/>
      <c r="M601" s="287"/>
      <c r="N601" s="287"/>
      <c r="O601" s="287"/>
      <c r="P601" s="290"/>
      <c r="Q601" s="287"/>
      <c r="R601" s="264"/>
      <c r="S601" s="296"/>
      <c r="T601" s="296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7"/>
      <c r="F602" s="287"/>
      <c r="G602" s="287"/>
      <c r="H602" s="287"/>
      <c r="I602" s="287"/>
      <c r="J602" s="287"/>
      <c r="K602" s="287"/>
      <c r="L602" s="287"/>
      <c r="M602" s="287"/>
      <c r="N602" s="287"/>
      <c r="O602" s="287"/>
      <c r="P602" s="290"/>
      <c r="Q602" s="287"/>
      <c r="R602" s="264"/>
      <c r="S602" s="296"/>
      <c r="T602" s="296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7"/>
      <c r="F603" s="287"/>
      <c r="G603" s="287"/>
      <c r="H603" s="287"/>
      <c r="I603" s="287"/>
      <c r="J603" s="287"/>
      <c r="K603" s="287"/>
      <c r="L603" s="287"/>
      <c r="M603" s="287"/>
      <c r="N603" s="287"/>
      <c r="O603" s="287"/>
      <c r="P603" s="290"/>
      <c r="Q603" s="287"/>
      <c r="R603" s="264"/>
      <c r="S603" s="296"/>
      <c r="T603" s="296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7"/>
      <c r="F604" s="287"/>
      <c r="G604" s="287"/>
      <c r="H604" s="287"/>
      <c r="I604" s="287"/>
      <c r="J604" s="287"/>
      <c r="K604" s="287"/>
      <c r="L604" s="287"/>
      <c r="M604" s="287"/>
      <c r="N604" s="287"/>
      <c r="O604" s="287"/>
      <c r="P604" s="290"/>
      <c r="Q604" s="287"/>
      <c r="R604" s="264"/>
      <c r="S604" s="296"/>
      <c r="T604" s="296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7"/>
      <c r="F605" s="287"/>
      <c r="G605" s="287"/>
      <c r="H605" s="287"/>
      <c r="I605" s="287"/>
      <c r="J605" s="287"/>
      <c r="K605" s="287"/>
      <c r="L605" s="287"/>
      <c r="M605" s="287"/>
      <c r="N605" s="287"/>
      <c r="O605" s="287"/>
      <c r="P605" s="290"/>
      <c r="Q605" s="287"/>
      <c r="R605" s="264"/>
      <c r="S605" s="296"/>
      <c r="T605" s="296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7"/>
      <c r="F606" s="287"/>
      <c r="G606" s="287"/>
      <c r="H606" s="287"/>
      <c r="I606" s="287"/>
      <c r="J606" s="287"/>
      <c r="K606" s="287"/>
      <c r="L606" s="287"/>
      <c r="M606" s="287"/>
      <c r="N606" s="287"/>
      <c r="O606" s="287"/>
      <c r="P606" s="290"/>
      <c r="Q606" s="287"/>
      <c r="R606" s="264"/>
      <c r="S606" s="296"/>
      <c r="T606" s="296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7"/>
      <c r="F607" s="287"/>
      <c r="G607" s="287"/>
      <c r="H607" s="287"/>
      <c r="I607" s="287"/>
      <c r="J607" s="287"/>
      <c r="K607" s="287"/>
      <c r="L607" s="287"/>
      <c r="M607" s="287"/>
      <c r="N607" s="287"/>
      <c r="O607" s="287"/>
      <c r="P607" s="290"/>
      <c r="Q607" s="287"/>
      <c r="R607" s="264"/>
      <c r="S607" s="296"/>
      <c r="T607" s="296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7"/>
      <c r="F608" s="287"/>
      <c r="G608" s="287"/>
      <c r="H608" s="287"/>
      <c r="I608" s="287"/>
      <c r="J608" s="287"/>
      <c r="K608" s="287"/>
      <c r="L608" s="287"/>
      <c r="M608" s="287"/>
      <c r="N608" s="287"/>
      <c r="O608" s="287"/>
      <c r="P608" s="290"/>
      <c r="Q608" s="287"/>
      <c r="R608" s="264"/>
      <c r="S608" s="296"/>
      <c r="T608" s="296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7"/>
      <c r="F609" s="287"/>
      <c r="G609" s="287"/>
      <c r="H609" s="287"/>
      <c r="I609" s="287"/>
      <c r="J609" s="287"/>
      <c r="K609" s="287"/>
      <c r="L609" s="287"/>
      <c r="M609" s="287"/>
      <c r="N609" s="287"/>
      <c r="O609" s="287"/>
      <c r="P609" s="290"/>
      <c r="Q609" s="287"/>
      <c r="R609" s="264"/>
      <c r="S609" s="296"/>
      <c r="T609" s="296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7"/>
      <c r="F610" s="287"/>
      <c r="G610" s="287"/>
      <c r="H610" s="287"/>
      <c r="I610" s="287"/>
      <c r="J610" s="287"/>
      <c r="K610" s="287"/>
      <c r="L610" s="287"/>
      <c r="M610" s="287"/>
      <c r="N610" s="287"/>
      <c r="O610" s="287"/>
      <c r="P610" s="290"/>
      <c r="Q610" s="287"/>
      <c r="R610" s="264"/>
      <c r="S610" s="296"/>
      <c r="T610" s="296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7"/>
      <c r="F611" s="287"/>
      <c r="G611" s="287"/>
      <c r="H611" s="287"/>
      <c r="I611" s="287"/>
      <c r="J611" s="287"/>
      <c r="K611" s="287"/>
      <c r="L611" s="287"/>
      <c r="M611" s="287"/>
      <c r="N611" s="287"/>
      <c r="O611" s="287"/>
      <c r="P611" s="290"/>
      <c r="Q611" s="287"/>
      <c r="R611" s="264"/>
      <c r="S611" s="296"/>
      <c r="T611" s="296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7"/>
      <c r="F612" s="287"/>
      <c r="G612" s="287"/>
      <c r="H612" s="287"/>
      <c r="I612" s="287"/>
      <c r="J612" s="287"/>
      <c r="K612" s="287"/>
      <c r="L612" s="287"/>
      <c r="M612" s="287"/>
      <c r="N612" s="287"/>
      <c r="O612" s="287"/>
      <c r="P612" s="290"/>
      <c r="Q612" s="287"/>
      <c r="R612" s="264"/>
      <c r="S612" s="296"/>
      <c r="T612" s="296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7"/>
      <c r="F613" s="287"/>
      <c r="G613" s="287"/>
      <c r="H613" s="287"/>
      <c r="I613" s="287"/>
      <c r="J613" s="287"/>
      <c r="K613" s="287"/>
      <c r="L613" s="287"/>
      <c r="M613" s="287"/>
      <c r="N613" s="287"/>
      <c r="O613" s="287"/>
      <c r="P613" s="290"/>
      <c r="Q613" s="287"/>
      <c r="R613" s="264"/>
      <c r="S613" s="296"/>
      <c r="T613" s="296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7"/>
      <c r="F614" s="287"/>
      <c r="G614" s="287"/>
      <c r="H614" s="287"/>
      <c r="I614" s="287"/>
      <c r="J614" s="287"/>
      <c r="K614" s="287"/>
      <c r="L614" s="287"/>
      <c r="M614" s="287"/>
      <c r="N614" s="287"/>
      <c r="O614" s="287"/>
      <c r="P614" s="290"/>
      <c r="Q614" s="287"/>
      <c r="R614" s="264"/>
      <c r="S614" s="296"/>
      <c r="T614" s="296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7"/>
      <c r="F615" s="287"/>
      <c r="G615" s="287"/>
      <c r="H615" s="287"/>
      <c r="I615" s="287"/>
      <c r="J615" s="287"/>
      <c r="K615" s="287"/>
      <c r="L615" s="287"/>
      <c r="M615" s="287"/>
      <c r="N615" s="287"/>
      <c r="O615" s="287"/>
      <c r="P615" s="290"/>
      <c r="Q615" s="287"/>
      <c r="R615" s="264"/>
      <c r="S615" s="296"/>
      <c r="T615" s="296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7"/>
      <c r="F616" s="287"/>
      <c r="G616" s="287"/>
      <c r="H616" s="287"/>
      <c r="I616" s="287"/>
      <c r="J616" s="287"/>
      <c r="K616" s="287"/>
      <c r="L616" s="287"/>
      <c r="M616" s="287"/>
      <c r="N616" s="287"/>
      <c r="O616" s="287"/>
      <c r="P616" s="290"/>
      <c r="Q616" s="287"/>
      <c r="R616" s="264"/>
      <c r="S616" s="296"/>
      <c r="T616" s="296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7"/>
      <c r="F617" s="287"/>
      <c r="G617" s="287"/>
      <c r="H617" s="287"/>
      <c r="I617" s="287"/>
      <c r="J617" s="287"/>
      <c r="K617" s="287"/>
      <c r="L617" s="287"/>
      <c r="M617" s="287"/>
      <c r="N617" s="287"/>
      <c r="O617" s="287"/>
      <c r="P617" s="290"/>
      <c r="Q617" s="287"/>
      <c r="R617" s="264"/>
      <c r="S617" s="296"/>
      <c r="T617" s="296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7"/>
      <c r="F618" s="287"/>
      <c r="G618" s="287"/>
      <c r="H618" s="287"/>
      <c r="I618" s="287"/>
      <c r="J618" s="287"/>
      <c r="K618" s="287"/>
      <c r="L618" s="287"/>
      <c r="M618" s="287"/>
      <c r="N618" s="287"/>
      <c r="O618" s="287"/>
      <c r="P618" s="290"/>
      <c r="Q618" s="287"/>
      <c r="R618" s="264"/>
      <c r="S618" s="296"/>
      <c r="T618" s="296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7"/>
      <c r="F619" s="287"/>
      <c r="G619" s="287"/>
      <c r="H619" s="287"/>
      <c r="I619" s="287"/>
      <c r="J619" s="287"/>
      <c r="K619" s="287"/>
      <c r="L619" s="287"/>
      <c r="M619" s="287"/>
      <c r="N619" s="287"/>
      <c r="O619" s="287"/>
      <c r="P619" s="290"/>
      <c r="Q619" s="287"/>
      <c r="R619" s="264"/>
      <c r="S619" s="296"/>
      <c r="T619" s="296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7"/>
      <c r="F620" s="287"/>
      <c r="G620" s="287"/>
      <c r="H620" s="287"/>
      <c r="I620" s="287"/>
      <c r="J620" s="287"/>
      <c r="K620" s="287"/>
      <c r="L620" s="287"/>
      <c r="M620" s="287"/>
      <c r="N620" s="287"/>
      <c r="O620" s="287"/>
      <c r="P620" s="290"/>
      <c r="Q620" s="287"/>
      <c r="R620" s="264"/>
      <c r="S620" s="296"/>
      <c r="T620" s="296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7"/>
      <c r="F621" s="287"/>
      <c r="G621" s="287"/>
      <c r="H621" s="287"/>
      <c r="I621" s="287"/>
      <c r="J621" s="287"/>
      <c r="K621" s="287"/>
      <c r="L621" s="287"/>
      <c r="M621" s="287"/>
      <c r="N621" s="287"/>
      <c r="O621" s="287"/>
      <c r="P621" s="290"/>
      <c r="Q621" s="287"/>
      <c r="R621" s="264"/>
      <c r="S621" s="296"/>
      <c r="T621" s="296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7"/>
      <c r="F622" s="287"/>
      <c r="G622" s="287"/>
      <c r="H622" s="287"/>
      <c r="I622" s="287"/>
      <c r="J622" s="287"/>
      <c r="K622" s="287"/>
      <c r="L622" s="287"/>
      <c r="M622" s="287"/>
      <c r="N622" s="287"/>
      <c r="O622" s="287"/>
      <c r="P622" s="290"/>
      <c r="Q622" s="287"/>
      <c r="R622" s="264"/>
      <c r="S622" s="296"/>
      <c r="T622" s="296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7"/>
      <c r="F623" s="287"/>
      <c r="G623" s="287"/>
      <c r="H623" s="287"/>
      <c r="I623" s="287"/>
      <c r="J623" s="287"/>
      <c r="K623" s="287"/>
      <c r="L623" s="287"/>
      <c r="M623" s="287"/>
      <c r="N623" s="287"/>
      <c r="O623" s="287"/>
      <c r="P623" s="290"/>
      <c r="Q623" s="287"/>
      <c r="R623" s="264"/>
      <c r="S623" s="296"/>
      <c r="T623" s="296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7"/>
      <c r="F624" s="287"/>
      <c r="G624" s="287"/>
      <c r="H624" s="287"/>
      <c r="I624" s="287"/>
      <c r="J624" s="287"/>
      <c r="K624" s="287"/>
      <c r="L624" s="287"/>
      <c r="M624" s="287"/>
      <c r="N624" s="287"/>
      <c r="O624" s="287"/>
      <c r="P624" s="290"/>
      <c r="Q624" s="287"/>
      <c r="R624" s="264"/>
      <c r="S624" s="296"/>
      <c r="T624" s="296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7"/>
      <c r="F625" s="287"/>
      <c r="G625" s="287"/>
      <c r="H625" s="287"/>
      <c r="I625" s="287"/>
      <c r="J625" s="287"/>
      <c r="K625" s="287"/>
      <c r="L625" s="287"/>
      <c r="M625" s="287"/>
      <c r="N625" s="287"/>
      <c r="O625" s="287"/>
      <c r="P625" s="290"/>
      <c r="Q625" s="287"/>
      <c r="R625" s="264"/>
      <c r="S625" s="296"/>
      <c r="T625" s="296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7"/>
      <c r="F626" s="287"/>
      <c r="G626" s="287"/>
      <c r="H626" s="287"/>
      <c r="I626" s="287"/>
      <c r="J626" s="287"/>
      <c r="K626" s="287"/>
      <c r="L626" s="287"/>
      <c r="M626" s="287"/>
      <c r="N626" s="287"/>
      <c r="O626" s="287"/>
      <c r="P626" s="290"/>
      <c r="Q626" s="287"/>
      <c r="R626" s="264"/>
      <c r="S626" s="296"/>
      <c r="T626" s="296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7"/>
      <c r="F627" s="287"/>
      <c r="G627" s="287"/>
      <c r="H627" s="287"/>
      <c r="I627" s="287"/>
      <c r="J627" s="287"/>
      <c r="K627" s="287"/>
      <c r="L627" s="287"/>
      <c r="M627" s="287"/>
      <c r="N627" s="287"/>
      <c r="O627" s="287"/>
      <c r="P627" s="290"/>
      <c r="Q627" s="287"/>
      <c r="R627" s="264"/>
      <c r="S627" s="296"/>
      <c r="T627" s="296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7"/>
      <c r="F628" s="287"/>
      <c r="G628" s="287"/>
      <c r="H628" s="287"/>
      <c r="I628" s="287"/>
      <c r="J628" s="287"/>
      <c r="K628" s="287"/>
      <c r="L628" s="287"/>
      <c r="M628" s="287"/>
      <c r="N628" s="287"/>
      <c r="O628" s="287"/>
      <c r="P628" s="290"/>
      <c r="Q628" s="287"/>
      <c r="R628" s="264"/>
      <c r="S628" s="296"/>
      <c r="T628" s="296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7"/>
      <c r="F629" s="287"/>
      <c r="G629" s="287"/>
      <c r="H629" s="287"/>
      <c r="I629" s="287"/>
      <c r="J629" s="287"/>
      <c r="K629" s="287"/>
      <c r="L629" s="287"/>
      <c r="M629" s="287"/>
      <c r="N629" s="287"/>
      <c r="O629" s="287"/>
      <c r="P629" s="290"/>
      <c r="Q629" s="287"/>
      <c r="R629" s="264"/>
      <c r="S629" s="296"/>
      <c r="T629" s="296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7"/>
      <c r="F630" s="287"/>
      <c r="G630" s="287"/>
      <c r="H630" s="287"/>
      <c r="I630" s="287"/>
      <c r="J630" s="287"/>
      <c r="K630" s="287"/>
      <c r="L630" s="287"/>
      <c r="M630" s="287"/>
      <c r="N630" s="287"/>
      <c r="O630" s="287"/>
      <c r="P630" s="290"/>
      <c r="Q630" s="287"/>
      <c r="R630" s="264"/>
      <c r="S630" s="296"/>
      <c r="T630" s="296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7"/>
      <c r="F631" s="287"/>
      <c r="G631" s="287"/>
      <c r="H631" s="287"/>
      <c r="I631" s="287"/>
      <c r="J631" s="287"/>
      <c r="K631" s="287"/>
      <c r="L631" s="287"/>
      <c r="M631" s="287"/>
      <c r="N631" s="287"/>
      <c r="O631" s="287"/>
      <c r="P631" s="290"/>
      <c r="Q631" s="287"/>
      <c r="R631" s="264"/>
      <c r="S631" s="296"/>
      <c r="T631" s="296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7"/>
      <c r="F632" s="287"/>
      <c r="G632" s="287"/>
      <c r="H632" s="287"/>
      <c r="I632" s="287"/>
      <c r="J632" s="287"/>
      <c r="K632" s="287"/>
      <c r="L632" s="287"/>
      <c r="M632" s="287"/>
      <c r="N632" s="287"/>
      <c r="O632" s="287"/>
      <c r="P632" s="290"/>
      <c r="Q632" s="287"/>
      <c r="R632" s="264"/>
      <c r="S632" s="296"/>
      <c r="T632" s="296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7"/>
      <c r="F633" s="287"/>
      <c r="G633" s="287"/>
      <c r="H633" s="287"/>
      <c r="I633" s="287"/>
      <c r="J633" s="287"/>
      <c r="K633" s="287"/>
      <c r="L633" s="287"/>
      <c r="M633" s="287"/>
      <c r="N633" s="287"/>
      <c r="O633" s="287"/>
      <c r="P633" s="290"/>
      <c r="Q633" s="287"/>
      <c r="R633" s="264"/>
      <c r="S633" s="296"/>
      <c r="T633" s="296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7"/>
      <c r="F634" s="287"/>
      <c r="G634" s="287"/>
      <c r="H634" s="287"/>
      <c r="I634" s="287"/>
      <c r="J634" s="287"/>
      <c r="K634" s="287"/>
      <c r="L634" s="287"/>
      <c r="M634" s="287"/>
      <c r="N634" s="287"/>
      <c r="O634" s="287"/>
      <c r="P634" s="290"/>
      <c r="Q634" s="287"/>
      <c r="R634" s="264"/>
      <c r="S634" s="296"/>
      <c r="T634" s="296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7"/>
      <c r="F635" s="287"/>
      <c r="G635" s="287"/>
      <c r="H635" s="287"/>
      <c r="I635" s="287"/>
      <c r="J635" s="287"/>
      <c r="K635" s="287"/>
      <c r="L635" s="287"/>
      <c r="M635" s="287"/>
      <c r="N635" s="287"/>
      <c r="O635" s="287"/>
      <c r="P635" s="290"/>
      <c r="Q635" s="287"/>
      <c r="R635" s="264"/>
      <c r="S635" s="296"/>
      <c r="T635" s="296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7"/>
      <c r="F636" s="287"/>
      <c r="G636" s="287"/>
      <c r="H636" s="287"/>
      <c r="I636" s="287"/>
      <c r="J636" s="287"/>
      <c r="K636" s="287"/>
      <c r="L636" s="287"/>
      <c r="M636" s="287"/>
      <c r="N636" s="287"/>
      <c r="O636" s="287"/>
      <c r="P636" s="290"/>
      <c r="Q636" s="287"/>
      <c r="R636" s="264"/>
      <c r="S636" s="296"/>
      <c r="T636" s="296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7"/>
      <c r="F637" s="287"/>
      <c r="G637" s="287"/>
      <c r="H637" s="287"/>
      <c r="I637" s="287"/>
      <c r="J637" s="287"/>
      <c r="K637" s="287"/>
      <c r="L637" s="287"/>
      <c r="M637" s="287"/>
      <c r="N637" s="287"/>
      <c r="O637" s="287"/>
      <c r="P637" s="290"/>
      <c r="Q637" s="287"/>
      <c r="R637" s="264"/>
      <c r="S637" s="296"/>
      <c r="T637" s="296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7"/>
      <c r="F638" s="287"/>
      <c r="G638" s="287"/>
      <c r="H638" s="287"/>
      <c r="I638" s="287"/>
      <c r="J638" s="287"/>
      <c r="K638" s="287"/>
      <c r="L638" s="287"/>
      <c r="M638" s="287"/>
      <c r="N638" s="287"/>
      <c r="O638" s="287"/>
      <c r="P638" s="290"/>
      <c r="Q638" s="287"/>
      <c r="R638" s="264"/>
      <c r="S638" s="296"/>
      <c r="T638" s="296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7"/>
      <c r="F639" s="287"/>
      <c r="G639" s="287"/>
      <c r="H639" s="287"/>
      <c r="I639" s="287"/>
      <c r="J639" s="287"/>
      <c r="K639" s="287"/>
      <c r="L639" s="287"/>
      <c r="M639" s="287"/>
      <c r="N639" s="287"/>
      <c r="O639" s="287"/>
      <c r="P639" s="290"/>
      <c r="Q639" s="287"/>
      <c r="R639" s="264"/>
      <c r="S639" s="296"/>
      <c r="T639" s="296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7"/>
      <c r="F640" s="287"/>
      <c r="G640" s="287"/>
      <c r="H640" s="287"/>
      <c r="I640" s="287"/>
      <c r="J640" s="287"/>
      <c r="K640" s="287"/>
      <c r="L640" s="287"/>
      <c r="M640" s="287"/>
      <c r="N640" s="287"/>
      <c r="O640" s="287"/>
      <c r="P640" s="290"/>
      <c r="Q640" s="287"/>
      <c r="R640" s="264"/>
      <c r="S640" s="296"/>
      <c r="T640" s="296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7"/>
      <c r="F641" s="287"/>
      <c r="G641" s="287"/>
      <c r="H641" s="287"/>
      <c r="I641" s="287"/>
      <c r="J641" s="287"/>
      <c r="K641" s="287"/>
      <c r="L641" s="287"/>
      <c r="M641" s="287"/>
      <c r="N641" s="287"/>
      <c r="O641" s="287"/>
      <c r="P641" s="290"/>
      <c r="Q641" s="287"/>
      <c r="R641" s="264"/>
      <c r="S641" s="296"/>
      <c r="T641" s="296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7"/>
      <c r="F642" s="287"/>
      <c r="G642" s="287"/>
      <c r="H642" s="287"/>
      <c r="I642" s="287"/>
      <c r="J642" s="287"/>
      <c r="K642" s="287"/>
      <c r="L642" s="287"/>
      <c r="M642" s="287"/>
      <c r="N642" s="287"/>
      <c r="O642" s="287"/>
      <c r="P642" s="290"/>
      <c r="Q642" s="287"/>
      <c r="R642" s="264"/>
      <c r="S642" s="296"/>
      <c r="T642" s="296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7"/>
      <c r="F643" s="287"/>
      <c r="G643" s="287"/>
      <c r="H643" s="287"/>
      <c r="I643" s="287"/>
      <c r="J643" s="287"/>
      <c r="K643" s="287"/>
      <c r="L643" s="287"/>
      <c r="M643" s="287"/>
      <c r="N643" s="287"/>
      <c r="O643" s="287"/>
      <c r="P643" s="290"/>
      <c r="Q643" s="287"/>
      <c r="R643" s="264"/>
      <c r="S643" s="296"/>
      <c r="T643" s="296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7"/>
      <c r="F644" s="287"/>
      <c r="G644" s="287"/>
      <c r="H644" s="287"/>
      <c r="I644" s="287"/>
      <c r="J644" s="287"/>
      <c r="K644" s="287"/>
      <c r="L644" s="287"/>
      <c r="M644" s="287"/>
      <c r="N644" s="287"/>
      <c r="O644" s="287"/>
      <c r="P644" s="290"/>
      <c r="Q644" s="287"/>
      <c r="R644" s="264"/>
      <c r="S644" s="296"/>
      <c r="T644" s="296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7"/>
      <c r="F645" s="287"/>
      <c r="G645" s="287"/>
      <c r="H645" s="287"/>
      <c r="I645" s="287"/>
      <c r="J645" s="287"/>
      <c r="K645" s="287"/>
      <c r="L645" s="287"/>
      <c r="M645" s="287"/>
      <c r="N645" s="287"/>
      <c r="O645" s="287"/>
      <c r="P645" s="290"/>
      <c r="Q645" s="287"/>
      <c r="R645" s="264"/>
      <c r="S645" s="296"/>
      <c r="T645" s="296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7"/>
      <c r="F646" s="287"/>
      <c r="G646" s="287"/>
      <c r="H646" s="287"/>
      <c r="I646" s="287"/>
      <c r="J646" s="287"/>
      <c r="K646" s="287"/>
      <c r="L646" s="287"/>
      <c r="M646" s="287"/>
      <c r="N646" s="287"/>
      <c r="O646" s="287"/>
      <c r="P646" s="290"/>
      <c r="Q646" s="287"/>
      <c r="R646" s="264"/>
      <c r="S646" s="296"/>
      <c r="T646" s="296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7"/>
      <c r="F647" s="287"/>
      <c r="G647" s="287"/>
      <c r="H647" s="287"/>
      <c r="I647" s="287"/>
      <c r="J647" s="287"/>
      <c r="K647" s="287"/>
      <c r="L647" s="287"/>
      <c r="M647" s="287"/>
      <c r="N647" s="287"/>
      <c r="O647" s="287"/>
      <c r="P647" s="290"/>
      <c r="Q647" s="287"/>
      <c r="R647" s="264"/>
      <c r="S647" s="296"/>
      <c r="T647" s="296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7"/>
      <c r="F648" s="287"/>
      <c r="G648" s="287"/>
      <c r="H648" s="287"/>
      <c r="I648" s="287"/>
      <c r="J648" s="287"/>
      <c r="K648" s="287"/>
      <c r="L648" s="287"/>
      <c r="M648" s="287"/>
      <c r="N648" s="287"/>
      <c r="O648" s="287"/>
      <c r="P648" s="290"/>
      <c r="Q648" s="287"/>
      <c r="R648" s="264"/>
      <c r="S648" s="296"/>
      <c r="T648" s="296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7"/>
      <c r="F649" s="287"/>
      <c r="G649" s="287"/>
      <c r="H649" s="287"/>
      <c r="I649" s="287"/>
      <c r="J649" s="287"/>
      <c r="K649" s="287"/>
      <c r="L649" s="287"/>
      <c r="M649" s="287"/>
      <c r="N649" s="287"/>
      <c r="O649" s="287"/>
      <c r="P649" s="290"/>
      <c r="Q649" s="287"/>
      <c r="R649" s="264"/>
      <c r="S649" s="296"/>
      <c r="T649" s="296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7"/>
      <c r="F650" s="287"/>
      <c r="G650" s="287"/>
      <c r="H650" s="287"/>
      <c r="I650" s="287"/>
      <c r="J650" s="287"/>
      <c r="K650" s="287"/>
      <c r="L650" s="287"/>
      <c r="M650" s="287"/>
      <c r="N650" s="287"/>
      <c r="O650" s="287"/>
      <c r="P650" s="290"/>
      <c r="Q650" s="287"/>
      <c r="R650" s="264"/>
      <c r="S650" s="296"/>
      <c r="T650" s="296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7"/>
      <c r="F651" s="287"/>
      <c r="G651" s="287"/>
      <c r="H651" s="287"/>
      <c r="I651" s="287"/>
      <c r="J651" s="287"/>
      <c r="K651" s="287"/>
      <c r="L651" s="287"/>
      <c r="M651" s="287"/>
      <c r="N651" s="287"/>
      <c r="O651" s="287"/>
      <c r="P651" s="290"/>
      <c r="Q651" s="287"/>
      <c r="R651" s="264"/>
      <c r="S651" s="296"/>
      <c r="T651" s="296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7"/>
      <c r="F652" s="287"/>
      <c r="G652" s="287"/>
      <c r="H652" s="287"/>
      <c r="I652" s="287"/>
      <c r="J652" s="287"/>
      <c r="K652" s="287"/>
      <c r="L652" s="287"/>
      <c r="M652" s="287"/>
      <c r="N652" s="287"/>
      <c r="O652" s="287"/>
      <c r="P652" s="290"/>
      <c r="Q652" s="287"/>
      <c r="R652" s="264"/>
      <c r="S652" s="296"/>
      <c r="T652" s="296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7"/>
      <c r="F653" s="287"/>
      <c r="G653" s="287"/>
      <c r="H653" s="287"/>
      <c r="I653" s="287"/>
      <c r="J653" s="287"/>
      <c r="K653" s="287"/>
      <c r="L653" s="287"/>
      <c r="M653" s="287"/>
      <c r="N653" s="287"/>
      <c r="O653" s="287"/>
      <c r="P653" s="290"/>
      <c r="Q653" s="287"/>
      <c r="R653" s="264"/>
      <c r="S653" s="296"/>
      <c r="T653" s="296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7"/>
      <c r="F654" s="287"/>
      <c r="G654" s="287"/>
      <c r="H654" s="287"/>
      <c r="I654" s="287"/>
      <c r="J654" s="287"/>
      <c r="K654" s="287"/>
      <c r="L654" s="287"/>
      <c r="M654" s="287"/>
      <c r="N654" s="287"/>
      <c r="O654" s="287"/>
      <c r="P654" s="290"/>
      <c r="Q654" s="287"/>
      <c r="R654" s="264"/>
      <c r="S654" s="296"/>
      <c r="T654" s="296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7"/>
      <c r="F655" s="287"/>
      <c r="G655" s="287"/>
      <c r="H655" s="287"/>
      <c r="I655" s="287"/>
      <c r="J655" s="287"/>
      <c r="K655" s="287"/>
      <c r="L655" s="287"/>
      <c r="M655" s="287"/>
      <c r="N655" s="287"/>
      <c r="O655" s="287"/>
      <c r="P655" s="290"/>
      <c r="Q655" s="287"/>
      <c r="R655" s="264"/>
      <c r="S655" s="296"/>
      <c r="T655" s="296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7"/>
      <c r="F656" s="287"/>
      <c r="G656" s="287"/>
      <c r="H656" s="287"/>
      <c r="I656" s="287"/>
      <c r="J656" s="287"/>
      <c r="K656" s="287"/>
      <c r="L656" s="287"/>
      <c r="M656" s="287"/>
      <c r="N656" s="287"/>
      <c r="O656" s="287"/>
      <c r="P656" s="290"/>
      <c r="Q656" s="287"/>
      <c r="R656" s="264"/>
      <c r="S656" s="296"/>
      <c r="T656" s="296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7"/>
      <c r="F657" s="287"/>
      <c r="G657" s="287"/>
      <c r="H657" s="287"/>
      <c r="I657" s="287"/>
      <c r="J657" s="287"/>
      <c r="K657" s="287"/>
      <c r="L657" s="287"/>
      <c r="M657" s="287"/>
      <c r="N657" s="287"/>
      <c r="O657" s="287"/>
      <c r="P657" s="290"/>
      <c r="Q657" s="287"/>
      <c r="R657" s="264"/>
      <c r="S657" s="296"/>
      <c r="T657" s="296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7"/>
      <c r="F658" s="287"/>
      <c r="G658" s="287"/>
      <c r="H658" s="287"/>
      <c r="I658" s="287"/>
      <c r="J658" s="287"/>
      <c r="K658" s="287"/>
      <c r="L658" s="287"/>
      <c r="M658" s="287"/>
      <c r="N658" s="287"/>
      <c r="O658" s="287"/>
      <c r="P658" s="290"/>
      <c r="Q658" s="287"/>
      <c r="R658" s="264"/>
      <c r="S658" s="296"/>
      <c r="T658" s="296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7"/>
      <c r="F659" s="287"/>
      <c r="G659" s="287"/>
      <c r="H659" s="287"/>
      <c r="I659" s="287"/>
      <c r="J659" s="287"/>
      <c r="K659" s="287"/>
      <c r="L659" s="287"/>
      <c r="M659" s="287"/>
      <c r="N659" s="287"/>
      <c r="O659" s="287"/>
      <c r="P659" s="290"/>
      <c r="Q659" s="287"/>
      <c r="R659" s="264"/>
      <c r="S659" s="296"/>
      <c r="T659" s="296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7"/>
      <c r="F660" s="287"/>
      <c r="G660" s="287"/>
      <c r="H660" s="287"/>
      <c r="I660" s="287"/>
      <c r="J660" s="287"/>
      <c r="K660" s="287"/>
      <c r="L660" s="287"/>
      <c r="M660" s="287"/>
      <c r="N660" s="287"/>
      <c r="O660" s="287"/>
      <c r="P660" s="290"/>
      <c r="Q660" s="287"/>
      <c r="R660" s="264"/>
      <c r="S660" s="296"/>
      <c r="T660" s="296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7"/>
      <c r="F661" s="287"/>
      <c r="G661" s="287"/>
      <c r="H661" s="287"/>
      <c r="I661" s="287"/>
      <c r="J661" s="287"/>
      <c r="K661" s="287"/>
      <c r="L661" s="287"/>
      <c r="M661" s="287"/>
      <c r="N661" s="287"/>
      <c r="O661" s="287"/>
      <c r="P661" s="290"/>
      <c r="Q661" s="287"/>
      <c r="R661" s="264"/>
      <c r="S661" s="296"/>
      <c r="T661" s="296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7"/>
      <c r="F662" s="287"/>
      <c r="G662" s="287"/>
      <c r="H662" s="287"/>
      <c r="I662" s="287"/>
      <c r="J662" s="287"/>
      <c r="K662" s="287"/>
      <c r="L662" s="287"/>
      <c r="M662" s="287"/>
      <c r="N662" s="287"/>
      <c r="O662" s="287"/>
      <c r="P662" s="290"/>
      <c r="Q662" s="287"/>
      <c r="R662" s="264"/>
      <c r="S662" s="296"/>
      <c r="T662" s="296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7"/>
      <c r="F663" s="287"/>
      <c r="G663" s="287"/>
      <c r="H663" s="287"/>
      <c r="I663" s="287"/>
      <c r="J663" s="287"/>
      <c r="K663" s="287"/>
      <c r="L663" s="287"/>
      <c r="M663" s="287"/>
      <c r="N663" s="287"/>
      <c r="O663" s="287"/>
      <c r="P663" s="290"/>
      <c r="Q663" s="287"/>
      <c r="R663" s="264"/>
      <c r="S663" s="296"/>
      <c r="T663" s="296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7"/>
      <c r="F664" s="287"/>
      <c r="G664" s="287"/>
      <c r="H664" s="287"/>
      <c r="I664" s="287"/>
      <c r="J664" s="287"/>
      <c r="K664" s="287"/>
      <c r="L664" s="287"/>
      <c r="M664" s="287"/>
      <c r="N664" s="287"/>
      <c r="O664" s="287"/>
      <c r="P664" s="290"/>
      <c r="Q664" s="287"/>
      <c r="R664" s="264"/>
      <c r="S664" s="296"/>
      <c r="T664" s="296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7"/>
      <c r="F665" s="287"/>
      <c r="G665" s="287"/>
      <c r="H665" s="287"/>
      <c r="I665" s="287"/>
      <c r="J665" s="287"/>
      <c r="K665" s="287"/>
      <c r="L665" s="287"/>
      <c r="M665" s="287"/>
      <c r="N665" s="287"/>
      <c r="O665" s="287"/>
      <c r="P665" s="290"/>
      <c r="Q665" s="287"/>
      <c r="R665" s="264"/>
      <c r="S665" s="296"/>
      <c r="T665" s="296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7"/>
      <c r="F666" s="287"/>
      <c r="G666" s="287"/>
      <c r="H666" s="287"/>
      <c r="I666" s="287"/>
      <c r="J666" s="287"/>
      <c r="K666" s="287"/>
      <c r="L666" s="287"/>
      <c r="M666" s="287"/>
      <c r="N666" s="287"/>
      <c r="O666" s="287"/>
      <c r="P666" s="290"/>
      <c r="Q666" s="287"/>
      <c r="R666" s="264"/>
      <c r="S666" s="296"/>
      <c r="T666" s="296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7"/>
      <c r="F667" s="287"/>
      <c r="G667" s="287"/>
      <c r="H667" s="287"/>
      <c r="I667" s="287"/>
      <c r="J667" s="287"/>
      <c r="K667" s="287"/>
      <c r="L667" s="287"/>
      <c r="M667" s="287"/>
      <c r="N667" s="287"/>
      <c r="O667" s="287"/>
      <c r="P667" s="290"/>
      <c r="Q667" s="287"/>
      <c r="R667" s="264"/>
      <c r="S667" s="296"/>
      <c r="T667" s="296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7"/>
      <c r="F668" s="287"/>
      <c r="G668" s="287"/>
      <c r="H668" s="287"/>
      <c r="I668" s="287"/>
      <c r="J668" s="287"/>
      <c r="K668" s="287"/>
      <c r="L668" s="287"/>
      <c r="M668" s="287"/>
      <c r="N668" s="287"/>
      <c r="O668" s="287"/>
      <c r="P668" s="290"/>
      <c r="Q668" s="287"/>
      <c r="R668" s="264"/>
      <c r="S668" s="296"/>
      <c r="T668" s="296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7"/>
      <c r="F669" s="287"/>
      <c r="G669" s="287"/>
      <c r="H669" s="287"/>
      <c r="I669" s="287"/>
      <c r="J669" s="287"/>
      <c r="K669" s="287"/>
      <c r="L669" s="287"/>
      <c r="M669" s="287"/>
      <c r="N669" s="287"/>
      <c r="O669" s="287"/>
      <c r="P669" s="290"/>
      <c r="Q669" s="287"/>
      <c r="R669" s="264"/>
      <c r="S669" s="296"/>
      <c r="T669" s="296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7"/>
      <c r="F670" s="287"/>
      <c r="G670" s="287"/>
      <c r="H670" s="287"/>
      <c r="I670" s="287"/>
      <c r="J670" s="287"/>
      <c r="K670" s="287"/>
      <c r="L670" s="287"/>
      <c r="M670" s="287"/>
      <c r="N670" s="287"/>
      <c r="O670" s="287"/>
      <c r="P670" s="290"/>
      <c r="Q670" s="287"/>
      <c r="R670" s="264"/>
      <c r="S670" s="296"/>
      <c r="T670" s="296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7"/>
      <c r="F671" s="287"/>
      <c r="G671" s="287"/>
      <c r="H671" s="287"/>
      <c r="I671" s="287"/>
      <c r="J671" s="287"/>
      <c r="K671" s="287"/>
      <c r="L671" s="287"/>
      <c r="M671" s="287"/>
      <c r="N671" s="287"/>
      <c r="O671" s="287"/>
      <c r="P671" s="290"/>
      <c r="Q671" s="287"/>
      <c r="R671" s="264"/>
      <c r="S671" s="296"/>
      <c r="T671" s="296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7"/>
      <c r="F672" s="287"/>
      <c r="G672" s="287"/>
      <c r="H672" s="287"/>
      <c r="I672" s="287"/>
      <c r="J672" s="287"/>
      <c r="K672" s="287"/>
      <c r="L672" s="287"/>
      <c r="M672" s="287"/>
      <c r="N672" s="287"/>
      <c r="O672" s="287"/>
      <c r="P672" s="290"/>
      <c r="Q672" s="287"/>
      <c r="R672" s="264"/>
      <c r="S672" s="296"/>
      <c r="T672" s="296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7"/>
      <c r="F673" s="287"/>
      <c r="G673" s="287"/>
      <c r="H673" s="287"/>
      <c r="I673" s="287"/>
      <c r="J673" s="287"/>
      <c r="K673" s="287"/>
      <c r="L673" s="287"/>
      <c r="M673" s="287"/>
      <c r="N673" s="287"/>
      <c r="O673" s="287"/>
      <c r="P673" s="290"/>
      <c r="Q673" s="287"/>
      <c r="R673" s="264"/>
      <c r="S673" s="296"/>
      <c r="T673" s="296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7"/>
      <c r="F674" s="287"/>
      <c r="G674" s="287"/>
      <c r="H674" s="287"/>
      <c r="I674" s="287"/>
      <c r="J674" s="287"/>
      <c r="K674" s="287"/>
      <c r="L674" s="287"/>
      <c r="M674" s="287"/>
      <c r="N674" s="287"/>
      <c r="O674" s="287"/>
      <c r="P674" s="290"/>
      <c r="Q674" s="287"/>
      <c r="R674" s="264"/>
      <c r="S674" s="296"/>
      <c r="T674" s="296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7"/>
      <c r="F675" s="287"/>
      <c r="G675" s="287"/>
      <c r="H675" s="287"/>
      <c r="I675" s="287"/>
      <c r="J675" s="287"/>
      <c r="K675" s="287"/>
      <c r="L675" s="287"/>
      <c r="M675" s="287"/>
      <c r="N675" s="287"/>
      <c r="O675" s="287"/>
      <c r="P675" s="290"/>
      <c r="Q675" s="287"/>
      <c r="R675" s="264"/>
      <c r="S675" s="296"/>
      <c r="T675" s="296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7"/>
      <c r="F676" s="287"/>
      <c r="G676" s="287"/>
      <c r="H676" s="287"/>
      <c r="I676" s="287"/>
      <c r="J676" s="287"/>
      <c r="K676" s="287"/>
      <c r="L676" s="287"/>
      <c r="M676" s="287"/>
      <c r="N676" s="287"/>
      <c r="O676" s="287"/>
      <c r="P676" s="290"/>
      <c r="Q676" s="287"/>
      <c r="R676" s="264"/>
      <c r="S676" s="296"/>
      <c r="T676" s="296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7"/>
      <c r="F677" s="287"/>
      <c r="G677" s="287"/>
      <c r="H677" s="287"/>
      <c r="I677" s="287"/>
      <c r="J677" s="287"/>
      <c r="K677" s="287"/>
      <c r="L677" s="287"/>
      <c r="M677" s="287"/>
      <c r="N677" s="287"/>
      <c r="O677" s="287"/>
      <c r="P677" s="290"/>
      <c r="Q677" s="287"/>
      <c r="R677" s="264"/>
      <c r="S677" s="296"/>
      <c r="T677" s="296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7"/>
      <c r="F678" s="287"/>
      <c r="G678" s="287"/>
      <c r="H678" s="287"/>
      <c r="I678" s="287"/>
      <c r="J678" s="287"/>
      <c r="K678" s="287"/>
      <c r="L678" s="287"/>
      <c r="M678" s="287"/>
      <c r="N678" s="287"/>
      <c r="O678" s="287"/>
      <c r="P678" s="290"/>
      <c r="Q678" s="287"/>
      <c r="R678" s="264"/>
      <c r="S678" s="296"/>
      <c r="T678" s="296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7"/>
      <c r="F679" s="287"/>
      <c r="G679" s="287"/>
      <c r="H679" s="287"/>
      <c r="I679" s="287"/>
      <c r="J679" s="287"/>
      <c r="K679" s="287"/>
      <c r="L679" s="287"/>
      <c r="M679" s="287"/>
      <c r="N679" s="287"/>
      <c r="O679" s="287"/>
      <c r="P679" s="290"/>
      <c r="Q679" s="287"/>
      <c r="R679" s="264"/>
      <c r="S679" s="296"/>
      <c r="T679" s="296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7"/>
      <c r="F680" s="287"/>
      <c r="G680" s="287"/>
      <c r="H680" s="287"/>
      <c r="I680" s="287"/>
      <c r="J680" s="287"/>
      <c r="K680" s="287"/>
      <c r="L680" s="287"/>
      <c r="M680" s="287"/>
      <c r="N680" s="287"/>
      <c r="O680" s="287"/>
      <c r="P680" s="290"/>
      <c r="Q680" s="287"/>
      <c r="R680" s="264"/>
      <c r="S680" s="296"/>
      <c r="T680" s="296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7"/>
      <c r="F681" s="287"/>
      <c r="G681" s="287"/>
      <c r="H681" s="287"/>
      <c r="I681" s="287"/>
      <c r="J681" s="287"/>
      <c r="K681" s="287"/>
      <c r="L681" s="287"/>
      <c r="M681" s="287"/>
      <c r="N681" s="287"/>
      <c r="O681" s="287"/>
      <c r="P681" s="290"/>
      <c r="Q681" s="287"/>
      <c r="R681" s="264"/>
      <c r="S681" s="296"/>
      <c r="T681" s="296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7"/>
      <c r="F682" s="287"/>
      <c r="G682" s="287"/>
      <c r="H682" s="287"/>
      <c r="I682" s="287"/>
      <c r="J682" s="287"/>
      <c r="K682" s="287"/>
      <c r="L682" s="287"/>
      <c r="M682" s="287"/>
      <c r="N682" s="287"/>
      <c r="O682" s="287"/>
      <c r="P682" s="290"/>
      <c r="Q682" s="287"/>
      <c r="R682" s="264"/>
      <c r="S682" s="296"/>
      <c r="T682" s="296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7"/>
      <c r="F683" s="287"/>
      <c r="G683" s="287"/>
      <c r="H683" s="287"/>
      <c r="I683" s="287"/>
      <c r="J683" s="287"/>
      <c r="K683" s="287"/>
      <c r="L683" s="287"/>
      <c r="M683" s="287"/>
      <c r="N683" s="287"/>
      <c r="O683" s="287"/>
      <c r="P683" s="290"/>
      <c r="Q683" s="287"/>
      <c r="R683" s="264"/>
      <c r="S683" s="296"/>
      <c r="T683" s="296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7"/>
      <c r="F684" s="287"/>
      <c r="G684" s="287"/>
      <c r="H684" s="287"/>
      <c r="I684" s="287"/>
      <c r="J684" s="287"/>
      <c r="K684" s="287"/>
      <c r="L684" s="287"/>
      <c r="M684" s="287"/>
      <c r="N684" s="287"/>
      <c r="O684" s="287"/>
      <c r="P684" s="290"/>
      <c r="Q684" s="287"/>
      <c r="R684" s="264"/>
      <c r="S684" s="296"/>
      <c r="T684" s="296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7"/>
      <c r="F685" s="287"/>
      <c r="G685" s="287"/>
      <c r="H685" s="287"/>
      <c r="I685" s="287"/>
      <c r="J685" s="287"/>
      <c r="K685" s="287"/>
      <c r="L685" s="287"/>
      <c r="M685" s="287"/>
      <c r="N685" s="287"/>
      <c r="O685" s="287"/>
      <c r="P685" s="290"/>
      <c r="Q685" s="287"/>
      <c r="R685" s="264"/>
      <c r="S685" s="296"/>
      <c r="T685" s="296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7"/>
      <c r="F686" s="287"/>
      <c r="G686" s="287"/>
      <c r="H686" s="287"/>
      <c r="I686" s="287"/>
      <c r="J686" s="287"/>
      <c r="K686" s="287"/>
      <c r="L686" s="287"/>
      <c r="M686" s="287"/>
      <c r="N686" s="287"/>
      <c r="O686" s="287"/>
      <c r="P686" s="290"/>
      <c r="Q686" s="287"/>
      <c r="R686" s="264"/>
      <c r="S686" s="296"/>
      <c r="T686" s="296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7"/>
      <c r="F687" s="287"/>
      <c r="G687" s="287"/>
      <c r="H687" s="287"/>
      <c r="I687" s="287"/>
      <c r="J687" s="287"/>
      <c r="K687" s="287"/>
      <c r="L687" s="287"/>
      <c r="M687" s="287"/>
      <c r="N687" s="287"/>
      <c r="O687" s="287"/>
      <c r="P687" s="290"/>
      <c r="Q687" s="287"/>
      <c r="R687" s="264"/>
      <c r="S687" s="296"/>
      <c r="T687" s="296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7"/>
      <c r="F688" s="287"/>
      <c r="G688" s="287"/>
      <c r="H688" s="287"/>
      <c r="I688" s="287"/>
      <c r="J688" s="287"/>
      <c r="K688" s="287"/>
      <c r="L688" s="287"/>
      <c r="M688" s="287"/>
      <c r="N688" s="287"/>
      <c r="O688" s="287"/>
      <c r="P688" s="290"/>
      <c r="Q688" s="287"/>
      <c r="R688" s="264"/>
      <c r="S688" s="296"/>
      <c r="T688" s="296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7"/>
      <c r="F689" s="287"/>
      <c r="G689" s="287"/>
      <c r="H689" s="287"/>
      <c r="I689" s="287"/>
      <c r="J689" s="287"/>
      <c r="K689" s="287"/>
      <c r="L689" s="287"/>
      <c r="M689" s="287"/>
      <c r="N689" s="287"/>
      <c r="O689" s="287"/>
      <c r="P689" s="290"/>
      <c r="Q689" s="287"/>
      <c r="R689" s="264"/>
      <c r="S689" s="296"/>
      <c r="T689" s="296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7"/>
      <c r="F690" s="287"/>
      <c r="G690" s="287"/>
      <c r="H690" s="287"/>
      <c r="I690" s="287"/>
      <c r="J690" s="287"/>
      <c r="K690" s="287"/>
      <c r="L690" s="287"/>
      <c r="M690" s="287"/>
      <c r="N690" s="287"/>
      <c r="O690" s="287"/>
      <c r="P690" s="290"/>
      <c r="Q690" s="287"/>
      <c r="R690" s="264"/>
      <c r="S690" s="296"/>
      <c r="T690" s="296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7"/>
      <c r="F691" s="287"/>
      <c r="G691" s="287"/>
      <c r="H691" s="287"/>
      <c r="I691" s="287"/>
      <c r="J691" s="287"/>
      <c r="K691" s="287"/>
      <c r="L691" s="287"/>
      <c r="M691" s="287"/>
      <c r="N691" s="287"/>
      <c r="O691" s="287"/>
      <c r="P691" s="290"/>
      <c r="Q691" s="287"/>
      <c r="R691" s="264"/>
      <c r="S691" s="296"/>
      <c r="T691" s="296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7"/>
      <c r="F692" s="287"/>
      <c r="G692" s="287"/>
      <c r="H692" s="287"/>
      <c r="I692" s="287"/>
      <c r="J692" s="287"/>
      <c r="K692" s="287"/>
      <c r="L692" s="287"/>
      <c r="M692" s="287"/>
      <c r="N692" s="287"/>
      <c r="O692" s="287"/>
      <c r="P692" s="290"/>
      <c r="Q692" s="287"/>
      <c r="R692" s="264"/>
      <c r="S692" s="296"/>
      <c r="T692" s="296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7"/>
      <c r="F693" s="287"/>
      <c r="G693" s="287"/>
      <c r="H693" s="287"/>
      <c r="I693" s="287"/>
      <c r="J693" s="287"/>
      <c r="K693" s="287"/>
      <c r="L693" s="287"/>
      <c r="M693" s="287"/>
      <c r="N693" s="287"/>
      <c r="O693" s="287"/>
      <c r="P693" s="290"/>
      <c r="Q693" s="287"/>
      <c r="R693" s="264"/>
      <c r="S693" s="296"/>
      <c r="T693" s="296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7"/>
      <c r="F694" s="287"/>
      <c r="G694" s="287"/>
      <c r="H694" s="287"/>
      <c r="I694" s="287"/>
      <c r="J694" s="287"/>
      <c r="K694" s="287"/>
      <c r="L694" s="287"/>
      <c r="M694" s="287"/>
      <c r="N694" s="287"/>
      <c r="O694" s="287"/>
      <c r="P694" s="290"/>
      <c r="Q694" s="287"/>
      <c r="R694" s="264"/>
      <c r="S694" s="296"/>
      <c r="T694" s="296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7"/>
      <c r="F695" s="287"/>
      <c r="G695" s="287"/>
      <c r="H695" s="287"/>
      <c r="I695" s="287"/>
      <c r="J695" s="287"/>
      <c r="K695" s="287"/>
      <c r="L695" s="287"/>
      <c r="M695" s="287"/>
      <c r="N695" s="287"/>
      <c r="O695" s="287"/>
      <c r="P695" s="290"/>
      <c r="Q695" s="287"/>
      <c r="R695" s="264"/>
      <c r="S695" s="296"/>
      <c r="T695" s="296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7"/>
      <c r="F696" s="287"/>
      <c r="G696" s="287"/>
      <c r="H696" s="287"/>
      <c r="I696" s="287"/>
      <c r="J696" s="287"/>
      <c r="K696" s="287"/>
      <c r="L696" s="287"/>
      <c r="M696" s="287"/>
      <c r="N696" s="287"/>
      <c r="O696" s="287"/>
      <c r="P696" s="290"/>
      <c r="Q696" s="287"/>
      <c r="R696" s="264"/>
      <c r="S696" s="296"/>
      <c r="T696" s="296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7"/>
      <c r="F697" s="287"/>
      <c r="G697" s="287"/>
      <c r="H697" s="287"/>
      <c r="I697" s="287"/>
      <c r="J697" s="287"/>
      <c r="K697" s="287"/>
      <c r="L697" s="287"/>
      <c r="M697" s="287"/>
      <c r="N697" s="287"/>
      <c r="O697" s="287"/>
      <c r="P697" s="290"/>
      <c r="Q697" s="287"/>
      <c r="R697" s="264"/>
      <c r="S697" s="296"/>
      <c r="T697" s="296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7"/>
      <c r="F698" s="287"/>
      <c r="G698" s="287"/>
      <c r="H698" s="287"/>
      <c r="I698" s="287"/>
      <c r="J698" s="287"/>
      <c r="K698" s="287"/>
      <c r="L698" s="287"/>
      <c r="M698" s="287"/>
      <c r="N698" s="287"/>
      <c r="O698" s="287"/>
      <c r="P698" s="290"/>
      <c r="Q698" s="287"/>
      <c r="R698" s="264"/>
      <c r="S698" s="296"/>
      <c r="T698" s="296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7"/>
      <c r="F699" s="287"/>
      <c r="G699" s="287"/>
      <c r="H699" s="287"/>
      <c r="I699" s="287"/>
      <c r="J699" s="287"/>
      <c r="K699" s="287"/>
      <c r="L699" s="287"/>
      <c r="M699" s="287"/>
      <c r="N699" s="287"/>
      <c r="O699" s="287"/>
      <c r="P699" s="290"/>
      <c r="Q699" s="287"/>
      <c r="R699" s="264"/>
      <c r="S699" s="296"/>
      <c r="T699" s="296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7"/>
      <c r="F700" s="287"/>
      <c r="G700" s="287"/>
      <c r="H700" s="287"/>
      <c r="I700" s="287"/>
      <c r="J700" s="287"/>
      <c r="K700" s="287"/>
      <c r="L700" s="287"/>
      <c r="M700" s="287"/>
      <c r="N700" s="287"/>
      <c r="O700" s="287"/>
      <c r="P700" s="290"/>
      <c r="Q700" s="287"/>
      <c r="R700" s="264"/>
      <c r="S700" s="296"/>
      <c r="T700" s="296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7"/>
      <c r="F701" s="287"/>
      <c r="G701" s="287"/>
      <c r="H701" s="287"/>
      <c r="I701" s="287"/>
      <c r="J701" s="287"/>
      <c r="K701" s="287"/>
      <c r="L701" s="287"/>
      <c r="M701" s="287"/>
      <c r="N701" s="287"/>
      <c r="O701" s="287"/>
      <c r="P701" s="290"/>
      <c r="Q701" s="287"/>
      <c r="R701" s="264"/>
      <c r="S701" s="296"/>
      <c r="T701" s="296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7"/>
      <c r="F702" s="287"/>
      <c r="G702" s="287"/>
      <c r="H702" s="287"/>
      <c r="I702" s="287"/>
      <c r="J702" s="287"/>
      <c r="K702" s="287"/>
      <c r="L702" s="287"/>
      <c r="M702" s="287"/>
      <c r="N702" s="287"/>
      <c r="O702" s="287"/>
      <c r="P702" s="290"/>
      <c r="Q702" s="287"/>
      <c r="R702" s="264"/>
      <c r="S702" s="296"/>
      <c r="T702" s="296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7"/>
      <c r="F703" s="287"/>
      <c r="G703" s="287"/>
      <c r="H703" s="287"/>
      <c r="I703" s="287"/>
      <c r="J703" s="287"/>
      <c r="K703" s="287"/>
      <c r="L703" s="287"/>
      <c r="M703" s="287"/>
      <c r="N703" s="287"/>
      <c r="O703" s="287"/>
      <c r="P703" s="290"/>
      <c r="Q703" s="287"/>
      <c r="R703" s="264"/>
      <c r="S703" s="296"/>
      <c r="T703" s="296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7"/>
      <c r="F704" s="287"/>
      <c r="G704" s="287"/>
      <c r="H704" s="287"/>
      <c r="I704" s="287"/>
      <c r="J704" s="287"/>
      <c r="K704" s="287"/>
      <c r="L704" s="287"/>
      <c r="M704" s="287"/>
      <c r="N704" s="287"/>
      <c r="O704" s="287"/>
      <c r="P704" s="290"/>
      <c r="Q704" s="287"/>
      <c r="R704" s="264"/>
      <c r="S704" s="296"/>
      <c r="T704" s="296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7"/>
      <c r="F705" s="287"/>
      <c r="G705" s="287"/>
      <c r="H705" s="287"/>
      <c r="I705" s="287"/>
      <c r="J705" s="287"/>
      <c r="K705" s="287"/>
      <c r="L705" s="287"/>
      <c r="M705" s="287"/>
      <c r="N705" s="287"/>
      <c r="O705" s="287"/>
      <c r="P705" s="290"/>
      <c r="Q705" s="287"/>
      <c r="R705" s="264"/>
      <c r="S705" s="296"/>
      <c r="T705" s="296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7"/>
      <c r="F706" s="287"/>
      <c r="G706" s="287"/>
      <c r="H706" s="287"/>
      <c r="I706" s="287"/>
      <c r="J706" s="287"/>
      <c r="K706" s="287"/>
      <c r="L706" s="287"/>
      <c r="M706" s="287"/>
      <c r="N706" s="287"/>
      <c r="O706" s="287"/>
      <c r="P706" s="290"/>
      <c r="Q706" s="287"/>
      <c r="R706" s="264"/>
      <c r="S706" s="296"/>
      <c r="T706" s="296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7"/>
      <c r="F707" s="287"/>
      <c r="G707" s="287"/>
      <c r="H707" s="287"/>
      <c r="I707" s="287"/>
      <c r="J707" s="287"/>
      <c r="K707" s="287"/>
      <c r="L707" s="287"/>
      <c r="M707" s="287"/>
      <c r="N707" s="287"/>
      <c r="O707" s="287"/>
      <c r="P707" s="290"/>
      <c r="Q707" s="287"/>
      <c r="R707" s="264"/>
      <c r="S707" s="296"/>
      <c r="T707" s="296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7"/>
      <c r="F708" s="287"/>
      <c r="G708" s="287"/>
      <c r="H708" s="287"/>
      <c r="I708" s="287"/>
      <c r="J708" s="287"/>
      <c r="K708" s="287"/>
      <c r="L708" s="287"/>
      <c r="M708" s="287"/>
      <c r="N708" s="287"/>
      <c r="O708" s="287"/>
      <c r="P708" s="290"/>
      <c r="Q708" s="287"/>
      <c r="R708" s="264"/>
      <c r="S708" s="296"/>
      <c r="T708" s="296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7"/>
      <c r="F709" s="287"/>
      <c r="G709" s="287"/>
      <c r="H709" s="287"/>
      <c r="I709" s="287"/>
      <c r="J709" s="287"/>
      <c r="K709" s="287"/>
      <c r="L709" s="287"/>
      <c r="M709" s="287"/>
      <c r="N709" s="287"/>
      <c r="O709" s="287"/>
      <c r="P709" s="290"/>
      <c r="Q709" s="287"/>
      <c r="R709" s="264"/>
      <c r="S709" s="296"/>
      <c r="T709" s="296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7"/>
      <c r="F710" s="287"/>
      <c r="G710" s="287"/>
      <c r="H710" s="287"/>
      <c r="I710" s="287"/>
      <c r="J710" s="287"/>
      <c r="K710" s="287"/>
      <c r="L710" s="287"/>
      <c r="M710" s="287"/>
      <c r="N710" s="287"/>
      <c r="O710" s="287"/>
      <c r="P710" s="290"/>
      <c r="Q710" s="287"/>
      <c r="R710" s="264"/>
      <c r="S710" s="296"/>
      <c r="T710" s="296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7"/>
      <c r="F711" s="287"/>
      <c r="G711" s="287"/>
      <c r="H711" s="287"/>
      <c r="I711" s="287"/>
      <c r="J711" s="287"/>
      <c r="K711" s="287"/>
      <c r="L711" s="287"/>
      <c r="M711" s="287"/>
      <c r="N711" s="287"/>
      <c r="O711" s="287"/>
      <c r="P711" s="290"/>
      <c r="Q711" s="287"/>
      <c r="R711" s="264"/>
      <c r="S711" s="296"/>
      <c r="T711" s="296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7"/>
      <c r="F712" s="287"/>
      <c r="G712" s="287"/>
      <c r="H712" s="287"/>
      <c r="I712" s="287"/>
      <c r="J712" s="287"/>
      <c r="K712" s="287"/>
      <c r="L712" s="287"/>
      <c r="M712" s="287"/>
      <c r="N712" s="287"/>
      <c r="O712" s="287"/>
      <c r="P712" s="290"/>
      <c r="Q712" s="287"/>
      <c r="R712" s="264"/>
      <c r="S712" s="296"/>
      <c r="T712" s="296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7"/>
      <c r="F713" s="287"/>
      <c r="G713" s="287"/>
      <c r="H713" s="287"/>
      <c r="I713" s="287"/>
      <c r="J713" s="287"/>
      <c r="K713" s="287"/>
      <c r="L713" s="287"/>
      <c r="M713" s="287"/>
      <c r="N713" s="287"/>
      <c r="O713" s="287"/>
      <c r="P713" s="290"/>
      <c r="Q713" s="287"/>
      <c r="R713" s="264"/>
      <c r="S713" s="296"/>
      <c r="T713" s="296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7"/>
      <c r="F714" s="287"/>
      <c r="G714" s="287"/>
      <c r="H714" s="287"/>
      <c r="I714" s="287"/>
      <c r="J714" s="287"/>
      <c r="K714" s="287"/>
      <c r="L714" s="287"/>
      <c r="M714" s="287"/>
      <c r="N714" s="287"/>
      <c r="O714" s="287"/>
      <c r="P714" s="290"/>
      <c r="Q714" s="287"/>
      <c r="R714" s="264"/>
      <c r="S714" s="296"/>
      <c r="T714" s="296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7"/>
      <c r="F715" s="287"/>
      <c r="G715" s="287"/>
      <c r="H715" s="287"/>
      <c r="I715" s="287"/>
      <c r="J715" s="287"/>
      <c r="K715" s="287"/>
      <c r="L715" s="287"/>
      <c r="M715" s="287"/>
      <c r="N715" s="287"/>
      <c r="O715" s="287"/>
      <c r="P715" s="290"/>
      <c r="Q715" s="287"/>
      <c r="R715" s="264"/>
      <c r="S715" s="296"/>
      <c r="T715" s="296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7"/>
      <c r="F716" s="287"/>
      <c r="G716" s="287"/>
      <c r="H716" s="287"/>
      <c r="I716" s="287"/>
      <c r="J716" s="287"/>
      <c r="K716" s="287"/>
      <c r="L716" s="287"/>
      <c r="M716" s="287"/>
      <c r="N716" s="287"/>
      <c r="O716" s="287"/>
      <c r="P716" s="290"/>
      <c r="Q716" s="287"/>
      <c r="R716" s="264"/>
      <c r="S716" s="296"/>
      <c r="T716" s="296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7"/>
      <c r="F717" s="287"/>
      <c r="G717" s="287"/>
      <c r="H717" s="287"/>
      <c r="I717" s="287"/>
      <c r="J717" s="287"/>
      <c r="K717" s="287"/>
      <c r="L717" s="287"/>
      <c r="M717" s="287"/>
      <c r="N717" s="287"/>
      <c r="O717" s="287"/>
      <c r="P717" s="290"/>
      <c r="Q717" s="287"/>
      <c r="R717" s="264"/>
      <c r="S717" s="296"/>
      <c r="T717" s="296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7"/>
      <c r="F718" s="287"/>
      <c r="G718" s="287"/>
      <c r="H718" s="287"/>
      <c r="I718" s="287"/>
      <c r="J718" s="287"/>
      <c r="K718" s="287"/>
      <c r="L718" s="287"/>
      <c r="M718" s="287"/>
      <c r="N718" s="287"/>
      <c r="O718" s="287"/>
      <c r="P718" s="290"/>
      <c r="Q718" s="287"/>
      <c r="R718" s="264"/>
      <c r="S718" s="296"/>
      <c r="T718" s="296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7"/>
      <c r="F719" s="287"/>
      <c r="G719" s="287"/>
      <c r="H719" s="287"/>
      <c r="I719" s="287"/>
      <c r="J719" s="287"/>
      <c r="K719" s="287"/>
      <c r="L719" s="287"/>
      <c r="M719" s="287"/>
      <c r="N719" s="287"/>
      <c r="O719" s="287"/>
      <c r="P719" s="290"/>
      <c r="Q719" s="287"/>
      <c r="R719" s="264"/>
      <c r="S719" s="296"/>
      <c r="T719" s="296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7"/>
      <c r="F720" s="287"/>
      <c r="G720" s="287"/>
      <c r="H720" s="287"/>
      <c r="I720" s="287"/>
      <c r="J720" s="287"/>
      <c r="K720" s="287"/>
      <c r="L720" s="287"/>
      <c r="M720" s="287"/>
      <c r="N720" s="287"/>
      <c r="O720" s="287"/>
      <c r="P720" s="290"/>
      <c r="Q720" s="287"/>
      <c r="R720" s="264"/>
      <c r="S720" s="296"/>
      <c r="T720" s="296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7"/>
      <c r="F721" s="287"/>
      <c r="G721" s="287"/>
      <c r="H721" s="287"/>
      <c r="I721" s="287"/>
      <c r="J721" s="287"/>
      <c r="K721" s="287"/>
      <c r="L721" s="287"/>
      <c r="M721" s="287"/>
      <c r="N721" s="287"/>
      <c r="O721" s="287"/>
      <c r="P721" s="290"/>
      <c r="Q721" s="287"/>
      <c r="R721" s="264"/>
      <c r="S721" s="296"/>
      <c r="T721" s="296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7"/>
      <c r="F722" s="287"/>
      <c r="G722" s="287"/>
      <c r="H722" s="287"/>
      <c r="I722" s="287"/>
      <c r="J722" s="287"/>
      <c r="K722" s="287"/>
      <c r="L722" s="287"/>
      <c r="M722" s="287"/>
      <c r="N722" s="287"/>
      <c r="O722" s="287"/>
      <c r="P722" s="290"/>
      <c r="Q722" s="287"/>
      <c r="R722" s="264"/>
      <c r="S722" s="296"/>
      <c r="T722" s="296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7"/>
      <c r="F723" s="287"/>
      <c r="G723" s="287"/>
      <c r="H723" s="287"/>
      <c r="I723" s="287"/>
      <c r="J723" s="287"/>
      <c r="K723" s="287"/>
      <c r="L723" s="287"/>
      <c r="M723" s="287"/>
      <c r="N723" s="287"/>
      <c r="O723" s="287"/>
      <c r="P723" s="290"/>
      <c r="Q723" s="287"/>
      <c r="R723" s="264"/>
      <c r="S723" s="296"/>
      <c r="T723" s="296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7"/>
      <c r="F724" s="287"/>
      <c r="G724" s="287"/>
      <c r="H724" s="287"/>
      <c r="I724" s="287"/>
      <c r="J724" s="287"/>
      <c r="K724" s="287"/>
      <c r="L724" s="287"/>
      <c r="M724" s="287"/>
      <c r="N724" s="287"/>
      <c r="O724" s="287"/>
      <c r="P724" s="290"/>
      <c r="Q724" s="287"/>
      <c r="R724" s="264"/>
      <c r="S724" s="296"/>
      <c r="T724" s="296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7"/>
      <c r="F725" s="287"/>
      <c r="G725" s="287"/>
      <c r="H725" s="287"/>
      <c r="I725" s="287"/>
      <c r="J725" s="287"/>
      <c r="K725" s="287"/>
      <c r="L725" s="287"/>
      <c r="M725" s="287"/>
      <c r="N725" s="287"/>
      <c r="O725" s="287"/>
      <c r="P725" s="290"/>
      <c r="Q725" s="287"/>
      <c r="R725" s="264"/>
      <c r="S725" s="296"/>
      <c r="T725" s="296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7"/>
      <c r="F726" s="287"/>
      <c r="G726" s="287"/>
      <c r="H726" s="287"/>
      <c r="I726" s="287"/>
      <c r="J726" s="287"/>
      <c r="K726" s="287"/>
      <c r="L726" s="287"/>
      <c r="M726" s="287"/>
      <c r="N726" s="287"/>
      <c r="O726" s="287"/>
      <c r="P726" s="290"/>
      <c r="Q726" s="287"/>
      <c r="R726" s="264"/>
      <c r="S726" s="296"/>
      <c r="T726" s="296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7"/>
      <c r="F727" s="287"/>
      <c r="G727" s="287"/>
      <c r="H727" s="287"/>
      <c r="I727" s="287"/>
      <c r="J727" s="287"/>
      <c r="K727" s="287"/>
      <c r="L727" s="287"/>
      <c r="M727" s="287"/>
      <c r="N727" s="287"/>
      <c r="O727" s="287"/>
      <c r="P727" s="290"/>
      <c r="Q727" s="287"/>
      <c r="R727" s="264"/>
      <c r="S727" s="296"/>
      <c r="T727" s="296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7"/>
      <c r="F728" s="287"/>
      <c r="G728" s="287"/>
      <c r="H728" s="287"/>
      <c r="I728" s="287"/>
      <c r="J728" s="287"/>
      <c r="K728" s="287"/>
      <c r="L728" s="287"/>
      <c r="M728" s="287"/>
      <c r="N728" s="287"/>
      <c r="O728" s="287"/>
      <c r="P728" s="290"/>
      <c r="Q728" s="287"/>
      <c r="R728" s="264"/>
      <c r="S728" s="296"/>
      <c r="T728" s="296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7"/>
      <c r="F729" s="287"/>
      <c r="G729" s="287"/>
      <c r="H729" s="287"/>
      <c r="I729" s="287"/>
      <c r="J729" s="287"/>
      <c r="K729" s="287"/>
      <c r="L729" s="287"/>
      <c r="M729" s="287"/>
      <c r="N729" s="287"/>
      <c r="O729" s="287"/>
      <c r="P729" s="290"/>
      <c r="Q729" s="287"/>
      <c r="R729" s="264"/>
      <c r="S729" s="296"/>
      <c r="T729" s="296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7"/>
      <c r="F730" s="287"/>
      <c r="G730" s="287"/>
      <c r="H730" s="287"/>
      <c r="I730" s="287"/>
      <c r="J730" s="287"/>
      <c r="K730" s="287"/>
      <c r="L730" s="287"/>
      <c r="M730" s="287"/>
      <c r="N730" s="287"/>
      <c r="O730" s="287"/>
      <c r="P730" s="290"/>
      <c r="Q730" s="287"/>
      <c r="R730" s="264"/>
      <c r="S730" s="296"/>
      <c r="T730" s="296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7"/>
      <c r="F731" s="287"/>
      <c r="G731" s="287"/>
      <c r="H731" s="287"/>
      <c r="I731" s="287"/>
      <c r="J731" s="287"/>
      <c r="K731" s="287"/>
      <c r="L731" s="287"/>
      <c r="M731" s="287"/>
      <c r="N731" s="287"/>
      <c r="O731" s="287"/>
      <c r="P731" s="290"/>
      <c r="Q731" s="287"/>
      <c r="R731" s="264"/>
      <c r="S731" s="296"/>
      <c r="T731" s="296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7"/>
      <c r="F732" s="287"/>
      <c r="G732" s="287"/>
      <c r="H732" s="287"/>
      <c r="I732" s="287"/>
      <c r="J732" s="287"/>
      <c r="K732" s="287"/>
      <c r="L732" s="287"/>
      <c r="M732" s="287"/>
      <c r="N732" s="287"/>
      <c r="O732" s="287"/>
      <c r="P732" s="290"/>
      <c r="Q732" s="287"/>
      <c r="R732" s="264"/>
      <c r="S732" s="296"/>
      <c r="T732" s="296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7"/>
      <c r="F733" s="287"/>
      <c r="G733" s="287"/>
      <c r="H733" s="287"/>
      <c r="I733" s="287"/>
      <c r="J733" s="287"/>
      <c r="K733" s="287"/>
      <c r="L733" s="287"/>
      <c r="M733" s="287"/>
      <c r="N733" s="287"/>
      <c r="O733" s="287"/>
      <c r="P733" s="290"/>
      <c r="Q733" s="287"/>
      <c r="R733" s="264"/>
      <c r="S733" s="296"/>
      <c r="T733" s="296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7"/>
      <c r="F734" s="287"/>
      <c r="G734" s="287"/>
      <c r="H734" s="287"/>
      <c r="I734" s="287"/>
      <c r="J734" s="287"/>
      <c r="K734" s="287"/>
      <c r="L734" s="287"/>
      <c r="M734" s="287"/>
      <c r="N734" s="287"/>
      <c r="O734" s="287"/>
      <c r="P734" s="290"/>
      <c r="Q734" s="287"/>
      <c r="R734" s="264"/>
      <c r="S734" s="296"/>
      <c r="T734" s="296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7"/>
      <c r="F735" s="287"/>
      <c r="G735" s="287"/>
      <c r="H735" s="287"/>
      <c r="I735" s="287"/>
      <c r="J735" s="287"/>
      <c r="K735" s="287"/>
      <c r="L735" s="287"/>
      <c r="M735" s="287"/>
      <c r="N735" s="287"/>
      <c r="O735" s="287"/>
      <c r="P735" s="290"/>
      <c r="Q735" s="287"/>
      <c r="R735" s="264"/>
      <c r="S735" s="296"/>
      <c r="T735" s="296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7"/>
      <c r="F736" s="287"/>
      <c r="G736" s="287"/>
      <c r="H736" s="287"/>
      <c r="I736" s="287"/>
      <c r="J736" s="287"/>
      <c r="K736" s="287"/>
      <c r="L736" s="287"/>
      <c r="M736" s="287"/>
      <c r="N736" s="287"/>
      <c r="O736" s="287"/>
      <c r="P736" s="290"/>
      <c r="Q736" s="287"/>
      <c r="R736" s="264"/>
      <c r="S736" s="296"/>
      <c r="T736" s="296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7"/>
      <c r="F737" s="287"/>
      <c r="G737" s="287"/>
      <c r="H737" s="287"/>
      <c r="I737" s="287"/>
      <c r="J737" s="287"/>
      <c r="K737" s="287"/>
      <c r="L737" s="287"/>
      <c r="M737" s="287"/>
      <c r="N737" s="287"/>
      <c r="O737" s="287"/>
      <c r="P737" s="290"/>
      <c r="Q737" s="287"/>
      <c r="R737" s="264"/>
      <c r="S737" s="296"/>
      <c r="T737" s="296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7"/>
      <c r="F738" s="287"/>
      <c r="G738" s="287"/>
      <c r="H738" s="287"/>
      <c r="I738" s="287"/>
      <c r="J738" s="287"/>
      <c r="K738" s="287"/>
      <c r="L738" s="287"/>
      <c r="M738" s="287"/>
      <c r="N738" s="287"/>
      <c r="O738" s="287"/>
      <c r="P738" s="290"/>
      <c r="Q738" s="287"/>
      <c r="R738" s="264"/>
      <c r="S738" s="296"/>
      <c r="T738" s="296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7"/>
      <c r="F739" s="287"/>
      <c r="G739" s="287"/>
      <c r="H739" s="287"/>
      <c r="I739" s="287"/>
      <c r="J739" s="287"/>
      <c r="K739" s="287"/>
      <c r="L739" s="287"/>
      <c r="M739" s="287"/>
      <c r="N739" s="287"/>
      <c r="O739" s="287"/>
      <c r="P739" s="290"/>
      <c r="Q739" s="287"/>
      <c r="R739" s="264"/>
      <c r="S739" s="296"/>
      <c r="T739" s="296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7"/>
      <c r="F740" s="287"/>
      <c r="G740" s="287"/>
      <c r="H740" s="287"/>
      <c r="I740" s="287"/>
      <c r="J740" s="287"/>
      <c r="K740" s="287"/>
      <c r="L740" s="287"/>
      <c r="M740" s="287"/>
      <c r="N740" s="287"/>
      <c r="O740" s="287"/>
      <c r="P740" s="290"/>
      <c r="Q740" s="287"/>
      <c r="R740" s="264"/>
      <c r="S740" s="296"/>
      <c r="T740" s="296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7"/>
      <c r="F741" s="287"/>
      <c r="G741" s="287"/>
      <c r="H741" s="287"/>
      <c r="I741" s="287"/>
      <c r="J741" s="287"/>
      <c r="K741" s="287"/>
      <c r="L741" s="287"/>
      <c r="M741" s="287"/>
      <c r="N741" s="287"/>
      <c r="O741" s="287"/>
      <c r="P741" s="290"/>
      <c r="Q741" s="287"/>
      <c r="R741" s="264"/>
      <c r="S741" s="296"/>
      <c r="T741" s="296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7"/>
      <c r="F742" s="287"/>
      <c r="G742" s="287"/>
      <c r="H742" s="287"/>
      <c r="I742" s="287"/>
      <c r="J742" s="287"/>
      <c r="K742" s="287"/>
      <c r="L742" s="287"/>
      <c r="M742" s="287"/>
      <c r="N742" s="287"/>
      <c r="O742" s="287"/>
      <c r="P742" s="290"/>
      <c r="Q742" s="287"/>
      <c r="R742" s="264"/>
      <c r="S742" s="296"/>
      <c r="T742" s="296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7"/>
      <c r="F743" s="287"/>
      <c r="G743" s="287"/>
      <c r="H743" s="287"/>
      <c r="I743" s="287"/>
      <c r="J743" s="287"/>
      <c r="K743" s="287"/>
      <c r="L743" s="287"/>
      <c r="M743" s="287"/>
      <c r="N743" s="287"/>
      <c r="O743" s="287"/>
      <c r="P743" s="290"/>
      <c r="Q743" s="287"/>
      <c r="R743" s="264"/>
      <c r="S743" s="296"/>
      <c r="T743" s="296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7"/>
      <c r="F744" s="287"/>
      <c r="G744" s="287"/>
      <c r="H744" s="287"/>
      <c r="I744" s="287"/>
      <c r="J744" s="287"/>
      <c r="K744" s="287"/>
      <c r="L744" s="287"/>
      <c r="M744" s="287"/>
      <c r="N744" s="287"/>
      <c r="O744" s="287"/>
      <c r="P744" s="290"/>
      <c r="Q744" s="287"/>
      <c r="R744" s="264"/>
      <c r="S744" s="296"/>
      <c r="T744" s="296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7"/>
      <c r="F745" s="287"/>
      <c r="G745" s="287"/>
      <c r="H745" s="287"/>
      <c r="I745" s="287"/>
      <c r="J745" s="287"/>
      <c r="K745" s="287"/>
      <c r="L745" s="287"/>
      <c r="M745" s="287"/>
      <c r="N745" s="287"/>
      <c r="O745" s="287"/>
      <c r="P745" s="290"/>
      <c r="Q745" s="287"/>
      <c r="R745" s="264"/>
      <c r="S745" s="296"/>
      <c r="T745" s="296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7"/>
      <c r="F746" s="287"/>
      <c r="G746" s="287"/>
      <c r="H746" s="287"/>
      <c r="I746" s="287"/>
      <c r="J746" s="287"/>
      <c r="K746" s="287"/>
      <c r="L746" s="287"/>
      <c r="M746" s="287"/>
      <c r="N746" s="287"/>
      <c r="O746" s="287"/>
      <c r="P746" s="290"/>
      <c r="Q746" s="287"/>
      <c r="R746" s="264"/>
      <c r="S746" s="296"/>
      <c r="T746" s="296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7"/>
      <c r="F747" s="287"/>
      <c r="G747" s="287"/>
      <c r="H747" s="287"/>
      <c r="I747" s="287"/>
      <c r="J747" s="287"/>
      <c r="K747" s="287"/>
      <c r="L747" s="287"/>
      <c r="M747" s="287"/>
      <c r="N747" s="287"/>
      <c r="O747" s="287"/>
      <c r="P747" s="290"/>
      <c r="Q747" s="287"/>
      <c r="R747" s="264"/>
      <c r="S747" s="296"/>
      <c r="T747" s="296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7"/>
      <c r="F748" s="287"/>
      <c r="G748" s="287"/>
      <c r="H748" s="287"/>
      <c r="I748" s="287"/>
      <c r="J748" s="287"/>
      <c r="K748" s="287"/>
      <c r="L748" s="287"/>
      <c r="M748" s="287"/>
      <c r="N748" s="287"/>
      <c r="O748" s="287"/>
      <c r="P748" s="290"/>
      <c r="Q748" s="287"/>
      <c r="R748" s="264"/>
      <c r="S748" s="296"/>
      <c r="T748" s="296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7"/>
      <c r="F749" s="287"/>
      <c r="G749" s="287"/>
      <c r="H749" s="287"/>
      <c r="I749" s="287"/>
      <c r="J749" s="287"/>
      <c r="K749" s="287"/>
      <c r="L749" s="287"/>
      <c r="M749" s="287"/>
      <c r="N749" s="287"/>
      <c r="O749" s="287"/>
      <c r="P749" s="290"/>
      <c r="Q749" s="287"/>
      <c r="R749" s="264"/>
      <c r="S749" s="296"/>
      <c r="T749" s="296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7"/>
      <c r="F750" s="287"/>
      <c r="G750" s="287"/>
      <c r="H750" s="287"/>
      <c r="I750" s="287"/>
      <c r="J750" s="287"/>
      <c r="K750" s="287"/>
      <c r="L750" s="287"/>
      <c r="M750" s="287"/>
      <c r="N750" s="287"/>
      <c r="O750" s="287"/>
      <c r="P750" s="290"/>
      <c r="Q750" s="287"/>
      <c r="R750" s="264"/>
      <c r="S750" s="296"/>
      <c r="T750" s="296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7"/>
      <c r="F751" s="287"/>
      <c r="G751" s="287"/>
      <c r="H751" s="287"/>
      <c r="I751" s="287"/>
      <c r="J751" s="287"/>
      <c r="K751" s="287"/>
      <c r="L751" s="287"/>
      <c r="M751" s="287"/>
      <c r="N751" s="287"/>
      <c r="O751" s="287"/>
      <c r="P751" s="290"/>
      <c r="Q751" s="287"/>
      <c r="R751" s="264"/>
      <c r="S751" s="296"/>
      <c r="T751" s="296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7"/>
      <c r="F752" s="287"/>
      <c r="G752" s="287"/>
      <c r="H752" s="287"/>
      <c r="I752" s="287"/>
      <c r="J752" s="287"/>
      <c r="K752" s="287"/>
      <c r="L752" s="287"/>
      <c r="M752" s="287"/>
      <c r="N752" s="287"/>
      <c r="O752" s="287"/>
      <c r="P752" s="290"/>
      <c r="Q752" s="287"/>
      <c r="R752" s="264"/>
      <c r="S752" s="296"/>
      <c r="T752" s="296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7"/>
      <c r="F753" s="287"/>
      <c r="G753" s="287"/>
      <c r="H753" s="287"/>
      <c r="I753" s="287"/>
      <c r="J753" s="287"/>
      <c r="K753" s="287"/>
      <c r="L753" s="287"/>
      <c r="M753" s="287"/>
      <c r="N753" s="287"/>
      <c r="O753" s="287"/>
      <c r="P753" s="290"/>
      <c r="Q753" s="287"/>
      <c r="R753" s="264"/>
      <c r="S753" s="296"/>
      <c r="T753" s="296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7"/>
      <c r="F754" s="287"/>
      <c r="G754" s="287"/>
      <c r="H754" s="287"/>
      <c r="I754" s="287"/>
      <c r="J754" s="287"/>
      <c r="K754" s="287"/>
      <c r="L754" s="287"/>
      <c r="M754" s="287"/>
      <c r="N754" s="287"/>
      <c r="O754" s="287"/>
      <c r="P754" s="290"/>
      <c r="Q754" s="287"/>
      <c r="R754" s="264"/>
      <c r="S754" s="296"/>
      <c r="T754" s="296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7"/>
      <c r="F755" s="287"/>
      <c r="G755" s="287"/>
      <c r="H755" s="287"/>
      <c r="I755" s="287"/>
      <c r="J755" s="287"/>
      <c r="K755" s="287"/>
      <c r="L755" s="287"/>
      <c r="M755" s="287"/>
      <c r="N755" s="287"/>
      <c r="O755" s="287"/>
      <c r="P755" s="290"/>
      <c r="Q755" s="287"/>
      <c r="R755" s="264"/>
      <c r="S755" s="296"/>
      <c r="T755" s="296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7"/>
      <c r="F756" s="287"/>
      <c r="G756" s="287"/>
      <c r="H756" s="287"/>
      <c r="I756" s="287"/>
      <c r="J756" s="287"/>
      <c r="K756" s="287"/>
      <c r="L756" s="287"/>
      <c r="M756" s="287"/>
      <c r="N756" s="287"/>
      <c r="O756" s="287"/>
      <c r="P756" s="290"/>
      <c r="Q756" s="287"/>
      <c r="R756" s="264"/>
      <c r="S756" s="296"/>
      <c r="T756" s="296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7"/>
      <c r="F757" s="287"/>
      <c r="G757" s="287"/>
      <c r="H757" s="287"/>
      <c r="I757" s="287"/>
      <c r="J757" s="287"/>
      <c r="K757" s="287"/>
      <c r="L757" s="287"/>
      <c r="M757" s="287"/>
      <c r="N757" s="287"/>
      <c r="O757" s="287"/>
      <c r="P757" s="290"/>
      <c r="Q757" s="287"/>
      <c r="R757" s="264"/>
      <c r="S757" s="296"/>
      <c r="T757" s="296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7"/>
      <c r="F758" s="287"/>
      <c r="G758" s="287"/>
      <c r="H758" s="287"/>
      <c r="I758" s="287"/>
      <c r="J758" s="287"/>
      <c r="K758" s="287"/>
      <c r="L758" s="287"/>
      <c r="M758" s="287"/>
      <c r="N758" s="287"/>
      <c r="O758" s="287"/>
      <c r="P758" s="290"/>
      <c r="Q758" s="287"/>
      <c r="R758" s="264"/>
      <c r="S758" s="296"/>
      <c r="T758" s="296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7"/>
      <c r="F759" s="287"/>
      <c r="G759" s="287"/>
      <c r="H759" s="287"/>
      <c r="I759" s="287"/>
      <c r="J759" s="287"/>
      <c r="K759" s="287"/>
      <c r="L759" s="287"/>
      <c r="M759" s="287"/>
      <c r="N759" s="287"/>
      <c r="O759" s="287"/>
      <c r="P759" s="290"/>
      <c r="Q759" s="287"/>
      <c r="R759" s="264"/>
      <c r="S759" s="296"/>
      <c r="T759" s="296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7"/>
      <c r="F760" s="287"/>
      <c r="G760" s="287"/>
      <c r="H760" s="287"/>
      <c r="I760" s="287"/>
      <c r="J760" s="287"/>
      <c r="K760" s="287"/>
      <c r="L760" s="287"/>
      <c r="M760" s="287"/>
      <c r="N760" s="287"/>
      <c r="O760" s="287"/>
      <c r="P760" s="290"/>
      <c r="Q760" s="287"/>
      <c r="R760" s="264"/>
      <c r="S760" s="296"/>
      <c r="T760" s="296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7"/>
      <c r="F761" s="287"/>
      <c r="G761" s="287"/>
      <c r="H761" s="287"/>
      <c r="I761" s="287"/>
      <c r="J761" s="287"/>
      <c r="K761" s="287"/>
      <c r="L761" s="287"/>
      <c r="M761" s="287"/>
      <c r="N761" s="287"/>
      <c r="O761" s="287"/>
      <c r="P761" s="290"/>
      <c r="Q761" s="287"/>
      <c r="R761" s="264"/>
      <c r="S761" s="296"/>
      <c r="T761" s="296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7"/>
      <c r="F762" s="287"/>
      <c r="G762" s="287"/>
      <c r="H762" s="287"/>
      <c r="I762" s="287"/>
      <c r="J762" s="287"/>
      <c r="K762" s="287"/>
      <c r="L762" s="287"/>
      <c r="M762" s="287"/>
      <c r="N762" s="287"/>
      <c r="O762" s="287"/>
      <c r="P762" s="290"/>
      <c r="Q762" s="287"/>
      <c r="R762" s="264"/>
      <c r="S762" s="296"/>
      <c r="T762" s="296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7"/>
      <c r="F763" s="287"/>
      <c r="G763" s="287"/>
      <c r="H763" s="287"/>
      <c r="I763" s="287"/>
      <c r="J763" s="287"/>
      <c r="K763" s="287"/>
      <c r="L763" s="287"/>
      <c r="M763" s="287"/>
      <c r="N763" s="287"/>
      <c r="O763" s="287"/>
      <c r="P763" s="290"/>
      <c r="Q763" s="287"/>
      <c r="R763" s="264"/>
      <c r="S763" s="296"/>
      <c r="T763" s="296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7"/>
      <c r="F764" s="287"/>
      <c r="G764" s="287"/>
      <c r="H764" s="287"/>
      <c r="I764" s="287"/>
      <c r="J764" s="287"/>
      <c r="K764" s="287"/>
      <c r="L764" s="287"/>
      <c r="M764" s="287"/>
      <c r="N764" s="287"/>
      <c r="O764" s="287"/>
      <c r="P764" s="290"/>
      <c r="Q764" s="287"/>
      <c r="R764" s="264"/>
      <c r="S764" s="296"/>
      <c r="T764" s="296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7"/>
      <c r="F765" s="287"/>
      <c r="G765" s="287"/>
      <c r="H765" s="287"/>
      <c r="I765" s="287"/>
      <c r="J765" s="287"/>
      <c r="K765" s="287"/>
      <c r="L765" s="287"/>
      <c r="M765" s="287"/>
      <c r="N765" s="287"/>
      <c r="O765" s="287"/>
      <c r="P765" s="290"/>
      <c r="Q765" s="287"/>
      <c r="R765" s="264"/>
      <c r="S765" s="296"/>
      <c r="T765" s="296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7"/>
      <c r="F766" s="287"/>
      <c r="G766" s="287"/>
      <c r="H766" s="287"/>
      <c r="I766" s="287"/>
      <c r="J766" s="287"/>
      <c r="K766" s="287"/>
      <c r="L766" s="287"/>
      <c r="M766" s="287"/>
      <c r="N766" s="287"/>
      <c r="O766" s="287"/>
      <c r="P766" s="290"/>
      <c r="Q766" s="287"/>
      <c r="R766" s="264"/>
      <c r="S766" s="296"/>
      <c r="T766" s="296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7"/>
      <c r="F767" s="287"/>
      <c r="G767" s="287"/>
      <c r="H767" s="287"/>
      <c r="I767" s="287"/>
      <c r="J767" s="287"/>
      <c r="K767" s="287"/>
      <c r="L767" s="287"/>
      <c r="M767" s="287"/>
      <c r="N767" s="287"/>
      <c r="O767" s="287"/>
      <c r="P767" s="290"/>
      <c r="Q767" s="287"/>
      <c r="R767" s="264"/>
      <c r="S767" s="296"/>
      <c r="T767" s="296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7"/>
      <c r="F768" s="287"/>
      <c r="G768" s="287"/>
      <c r="H768" s="287"/>
      <c r="I768" s="287"/>
      <c r="J768" s="287"/>
      <c r="K768" s="287"/>
      <c r="L768" s="287"/>
      <c r="M768" s="287"/>
      <c r="N768" s="287"/>
      <c r="O768" s="287"/>
      <c r="P768" s="290"/>
      <c r="Q768" s="287"/>
      <c r="R768" s="264"/>
      <c r="S768" s="296"/>
      <c r="T768" s="296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7"/>
      <c r="F769" s="287"/>
      <c r="G769" s="287"/>
      <c r="H769" s="287"/>
      <c r="I769" s="287"/>
      <c r="J769" s="287"/>
      <c r="K769" s="287"/>
      <c r="L769" s="287"/>
      <c r="M769" s="287"/>
      <c r="N769" s="287"/>
      <c r="O769" s="287"/>
      <c r="P769" s="290"/>
      <c r="Q769" s="287"/>
      <c r="R769" s="264"/>
      <c r="S769" s="296"/>
      <c r="T769" s="296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7"/>
      <c r="F770" s="287"/>
      <c r="G770" s="287"/>
      <c r="H770" s="287"/>
      <c r="I770" s="287"/>
      <c r="J770" s="287"/>
      <c r="K770" s="287"/>
      <c r="L770" s="287"/>
      <c r="M770" s="287"/>
      <c r="N770" s="287"/>
      <c r="O770" s="287"/>
      <c r="P770" s="290"/>
      <c r="Q770" s="287"/>
      <c r="R770" s="264"/>
      <c r="S770" s="296"/>
      <c r="T770" s="296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7"/>
      <c r="F771" s="287"/>
      <c r="G771" s="287"/>
      <c r="H771" s="287"/>
      <c r="I771" s="287"/>
      <c r="J771" s="287"/>
      <c r="K771" s="287"/>
      <c r="L771" s="287"/>
      <c r="M771" s="287"/>
      <c r="N771" s="287"/>
      <c r="O771" s="287"/>
      <c r="P771" s="290"/>
      <c r="Q771" s="287"/>
      <c r="R771" s="264"/>
      <c r="S771" s="296"/>
      <c r="T771" s="296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7"/>
      <c r="F772" s="287"/>
      <c r="G772" s="287"/>
      <c r="H772" s="287"/>
      <c r="I772" s="287"/>
      <c r="J772" s="287"/>
      <c r="K772" s="287"/>
      <c r="L772" s="287"/>
      <c r="M772" s="287"/>
      <c r="N772" s="287"/>
      <c r="O772" s="287"/>
      <c r="P772" s="290"/>
      <c r="Q772" s="287"/>
      <c r="R772" s="264"/>
      <c r="S772" s="296"/>
      <c r="T772" s="296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7"/>
      <c r="F773" s="287"/>
      <c r="G773" s="287"/>
      <c r="H773" s="287"/>
      <c r="I773" s="287"/>
      <c r="J773" s="287"/>
      <c r="K773" s="287"/>
      <c r="L773" s="287"/>
      <c r="M773" s="287"/>
      <c r="N773" s="287"/>
      <c r="O773" s="287"/>
      <c r="P773" s="290"/>
      <c r="Q773" s="287"/>
      <c r="R773" s="264"/>
      <c r="S773" s="296"/>
      <c r="T773" s="296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7"/>
      <c r="F774" s="287"/>
      <c r="G774" s="287"/>
      <c r="H774" s="287"/>
      <c r="I774" s="287"/>
      <c r="J774" s="287"/>
      <c r="K774" s="287"/>
      <c r="L774" s="287"/>
      <c r="M774" s="287"/>
      <c r="N774" s="287"/>
      <c r="O774" s="287"/>
      <c r="P774" s="290"/>
      <c r="Q774" s="287"/>
      <c r="R774" s="264"/>
      <c r="S774" s="296"/>
      <c r="T774" s="296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7"/>
      <c r="F775" s="287"/>
      <c r="G775" s="287"/>
      <c r="H775" s="287"/>
      <c r="I775" s="287"/>
      <c r="J775" s="287"/>
      <c r="K775" s="287"/>
      <c r="L775" s="287"/>
      <c r="M775" s="287"/>
      <c r="N775" s="287"/>
      <c r="O775" s="287"/>
      <c r="P775" s="290"/>
      <c r="Q775" s="287"/>
      <c r="R775" s="264"/>
      <c r="S775" s="296"/>
      <c r="T775" s="296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7"/>
      <c r="F776" s="287"/>
      <c r="G776" s="287"/>
      <c r="H776" s="287"/>
      <c r="I776" s="287"/>
      <c r="J776" s="287"/>
      <c r="K776" s="287"/>
      <c r="L776" s="287"/>
      <c r="M776" s="287"/>
      <c r="N776" s="287"/>
      <c r="O776" s="287"/>
      <c r="P776" s="290"/>
      <c r="Q776" s="287"/>
      <c r="R776" s="264"/>
      <c r="S776" s="296"/>
      <c r="T776" s="296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7"/>
      <c r="F777" s="287"/>
      <c r="G777" s="287"/>
      <c r="H777" s="287"/>
      <c r="I777" s="287"/>
      <c r="J777" s="287"/>
      <c r="K777" s="287"/>
      <c r="L777" s="287"/>
      <c r="M777" s="287"/>
      <c r="N777" s="287"/>
      <c r="O777" s="287"/>
      <c r="P777" s="290"/>
      <c r="Q777" s="287"/>
      <c r="R777" s="264"/>
      <c r="S777" s="296"/>
      <c r="T777" s="296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7"/>
      <c r="F778" s="287"/>
      <c r="G778" s="287"/>
      <c r="H778" s="287"/>
      <c r="I778" s="287"/>
      <c r="J778" s="287"/>
      <c r="K778" s="287"/>
      <c r="L778" s="287"/>
      <c r="M778" s="287"/>
      <c r="N778" s="287"/>
      <c r="O778" s="287"/>
      <c r="P778" s="290"/>
      <c r="Q778" s="287"/>
      <c r="R778" s="264"/>
      <c r="S778" s="296"/>
      <c r="T778" s="296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7"/>
      <c r="F779" s="287"/>
      <c r="G779" s="287"/>
      <c r="H779" s="287"/>
      <c r="I779" s="287"/>
      <c r="J779" s="287"/>
      <c r="K779" s="287"/>
      <c r="L779" s="287"/>
      <c r="M779" s="287"/>
      <c r="N779" s="287"/>
      <c r="O779" s="287"/>
      <c r="P779" s="290"/>
      <c r="Q779" s="287"/>
      <c r="R779" s="264"/>
      <c r="S779" s="296"/>
      <c r="T779" s="296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7"/>
      <c r="F780" s="287"/>
      <c r="G780" s="287"/>
      <c r="H780" s="287"/>
      <c r="I780" s="287"/>
      <c r="J780" s="287"/>
      <c r="K780" s="287"/>
      <c r="L780" s="287"/>
      <c r="M780" s="287"/>
      <c r="N780" s="287"/>
      <c r="O780" s="287"/>
      <c r="P780" s="290"/>
      <c r="Q780" s="287"/>
      <c r="R780" s="264"/>
      <c r="S780" s="296"/>
      <c r="T780" s="296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7"/>
      <c r="F781" s="287"/>
      <c r="G781" s="287"/>
      <c r="H781" s="287"/>
      <c r="I781" s="287"/>
      <c r="J781" s="287"/>
      <c r="K781" s="287"/>
      <c r="L781" s="287"/>
      <c r="M781" s="287"/>
      <c r="N781" s="287"/>
      <c r="O781" s="287"/>
      <c r="P781" s="290"/>
      <c r="Q781" s="287"/>
      <c r="R781" s="264"/>
      <c r="S781" s="296"/>
      <c r="T781" s="296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7"/>
      <c r="F782" s="287"/>
      <c r="G782" s="287"/>
      <c r="H782" s="287"/>
      <c r="I782" s="287"/>
      <c r="J782" s="287"/>
      <c r="K782" s="287"/>
      <c r="L782" s="287"/>
      <c r="M782" s="287"/>
      <c r="N782" s="287"/>
      <c r="O782" s="287"/>
      <c r="P782" s="290"/>
      <c r="Q782" s="287"/>
      <c r="R782" s="264"/>
      <c r="S782" s="296"/>
      <c r="T782" s="296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7"/>
      <c r="F783" s="287"/>
      <c r="G783" s="287"/>
      <c r="H783" s="287"/>
      <c r="I783" s="287"/>
      <c r="J783" s="287"/>
      <c r="K783" s="287"/>
      <c r="L783" s="287"/>
      <c r="M783" s="287"/>
      <c r="N783" s="287"/>
      <c r="O783" s="287"/>
      <c r="P783" s="290"/>
      <c r="Q783" s="287"/>
      <c r="R783" s="264"/>
      <c r="S783" s="296"/>
      <c r="T783" s="296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7"/>
      <c r="F784" s="287"/>
      <c r="G784" s="287"/>
      <c r="H784" s="287"/>
      <c r="I784" s="287"/>
      <c r="J784" s="287"/>
      <c r="K784" s="287"/>
      <c r="L784" s="287"/>
      <c r="M784" s="287"/>
      <c r="N784" s="287"/>
      <c r="O784" s="287"/>
      <c r="P784" s="290"/>
      <c r="Q784" s="287"/>
      <c r="R784" s="264"/>
      <c r="S784" s="296"/>
      <c r="T784" s="296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7"/>
      <c r="F785" s="287"/>
      <c r="G785" s="287"/>
      <c r="H785" s="287"/>
      <c r="I785" s="287"/>
      <c r="J785" s="287"/>
      <c r="K785" s="287"/>
      <c r="L785" s="287"/>
      <c r="M785" s="287"/>
      <c r="N785" s="287"/>
      <c r="O785" s="287"/>
      <c r="P785" s="290"/>
      <c r="Q785" s="287"/>
      <c r="R785" s="264"/>
      <c r="S785" s="296"/>
      <c r="T785" s="296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7"/>
      <c r="F786" s="287"/>
      <c r="G786" s="287"/>
      <c r="H786" s="287"/>
      <c r="I786" s="287"/>
      <c r="J786" s="287"/>
      <c r="K786" s="287"/>
      <c r="L786" s="287"/>
      <c r="M786" s="287"/>
      <c r="N786" s="287"/>
      <c r="O786" s="287"/>
      <c r="P786" s="290"/>
      <c r="Q786" s="287"/>
      <c r="R786" s="264"/>
      <c r="S786" s="296"/>
      <c r="T786" s="296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7"/>
      <c r="F787" s="287"/>
      <c r="G787" s="287"/>
      <c r="H787" s="287"/>
      <c r="I787" s="287"/>
      <c r="J787" s="287"/>
      <c r="K787" s="287"/>
      <c r="L787" s="287"/>
      <c r="M787" s="287"/>
      <c r="N787" s="287"/>
      <c r="O787" s="287"/>
      <c r="P787" s="290"/>
      <c r="Q787" s="287"/>
      <c r="R787" s="264"/>
      <c r="S787" s="296"/>
      <c r="T787" s="296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7"/>
      <c r="F788" s="287"/>
      <c r="G788" s="287"/>
      <c r="H788" s="287"/>
      <c r="I788" s="287"/>
      <c r="J788" s="287"/>
      <c r="K788" s="287"/>
      <c r="L788" s="287"/>
      <c r="M788" s="287"/>
      <c r="N788" s="287"/>
      <c r="O788" s="287"/>
      <c r="P788" s="290"/>
      <c r="Q788" s="287"/>
      <c r="R788" s="264"/>
      <c r="S788" s="296"/>
      <c r="T788" s="296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7"/>
      <c r="F789" s="287"/>
      <c r="G789" s="287"/>
      <c r="H789" s="287"/>
      <c r="I789" s="287"/>
      <c r="J789" s="287"/>
      <c r="K789" s="287"/>
      <c r="L789" s="287"/>
      <c r="M789" s="287"/>
      <c r="N789" s="287"/>
      <c r="O789" s="287"/>
      <c r="P789" s="290"/>
      <c r="Q789" s="287"/>
      <c r="R789" s="264"/>
      <c r="S789" s="296"/>
      <c r="T789" s="296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7"/>
      <c r="F790" s="287"/>
      <c r="G790" s="287"/>
      <c r="H790" s="287"/>
      <c r="I790" s="287"/>
      <c r="J790" s="287"/>
      <c r="K790" s="287"/>
      <c r="L790" s="287"/>
      <c r="M790" s="287"/>
      <c r="N790" s="287"/>
      <c r="O790" s="287"/>
      <c r="P790" s="290"/>
      <c r="Q790" s="287"/>
      <c r="R790" s="264"/>
      <c r="S790" s="296"/>
      <c r="T790" s="296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7"/>
      <c r="F791" s="287"/>
      <c r="G791" s="287"/>
      <c r="H791" s="287"/>
      <c r="I791" s="287"/>
      <c r="J791" s="287"/>
      <c r="K791" s="287"/>
      <c r="L791" s="287"/>
      <c r="M791" s="287"/>
      <c r="N791" s="287"/>
      <c r="O791" s="287"/>
      <c r="P791" s="290"/>
      <c r="Q791" s="287"/>
      <c r="R791" s="264"/>
      <c r="S791" s="296"/>
      <c r="T791" s="296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7"/>
      <c r="F792" s="287"/>
      <c r="G792" s="287"/>
      <c r="H792" s="287"/>
      <c r="I792" s="287"/>
      <c r="J792" s="287"/>
      <c r="K792" s="287"/>
      <c r="L792" s="287"/>
      <c r="M792" s="287"/>
      <c r="N792" s="287"/>
      <c r="O792" s="287"/>
      <c r="P792" s="290"/>
      <c r="Q792" s="287"/>
      <c r="R792" s="264"/>
      <c r="S792" s="296"/>
      <c r="T792" s="296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7"/>
      <c r="F793" s="287"/>
      <c r="G793" s="287"/>
      <c r="H793" s="287"/>
      <c r="I793" s="287"/>
      <c r="J793" s="287"/>
      <c r="K793" s="287"/>
      <c r="L793" s="287"/>
      <c r="M793" s="287"/>
      <c r="N793" s="287"/>
      <c r="O793" s="287"/>
      <c r="P793" s="290"/>
      <c r="Q793" s="287"/>
      <c r="R793" s="264"/>
      <c r="S793" s="296"/>
      <c r="T793" s="296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7"/>
      <c r="F794" s="287"/>
      <c r="G794" s="287"/>
      <c r="H794" s="287"/>
      <c r="I794" s="287"/>
      <c r="J794" s="287"/>
      <c r="K794" s="287"/>
      <c r="L794" s="287"/>
      <c r="M794" s="287"/>
      <c r="N794" s="287"/>
      <c r="O794" s="287"/>
      <c r="P794" s="290"/>
      <c r="Q794" s="287"/>
      <c r="R794" s="264"/>
      <c r="S794" s="296"/>
      <c r="T794" s="296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7"/>
      <c r="F795" s="287"/>
      <c r="G795" s="287"/>
      <c r="H795" s="287"/>
      <c r="I795" s="287"/>
      <c r="J795" s="287"/>
      <c r="K795" s="287"/>
      <c r="L795" s="287"/>
      <c r="M795" s="287"/>
      <c r="N795" s="287"/>
      <c r="O795" s="287"/>
      <c r="P795" s="290"/>
      <c r="Q795" s="287"/>
      <c r="R795" s="264"/>
      <c r="S795" s="296"/>
      <c r="T795" s="296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7"/>
      <c r="F796" s="287"/>
      <c r="G796" s="287"/>
      <c r="H796" s="287"/>
      <c r="I796" s="287"/>
      <c r="J796" s="287"/>
      <c r="K796" s="287"/>
      <c r="L796" s="287"/>
      <c r="M796" s="287"/>
      <c r="N796" s="287"/>
      <c r="O796" s="287"/>
      <c r="P796" s="290"/>
      <c r="Q796" s="287"/>
      <c r="R796" s="264"/>
      <c r="S796" s="296"/>
      <c r="T796" s="296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7"/>
      <c r="F797" s="287"/>
      <c r="G797" s="287"/>
      <c r="H797" s="287"/>
      <c r="I797" s="287"/>
      <c r="J797" s="287"/>
      <c r="K797" s="287"/>
      <c r="L797" s="287"/>
      <c r="M797" s="287"/>
      <c r="N797" s="287"/>
      <c r="O797" s="287"/>
      <c r="P797" s="290"/>
      <c r="Q797" s="287"/>
      <c r="R797" s="264"/>
      <c r="S797" s="296"/>
      <c r="T797" s="296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7"/>
      <c r="F798" s="287"/>
      <c r="G798" s="287"/>
      <c r="H798" s="287"/>
      <c r="I798" s="287"/>
      <c r="J798" s="287"/>
      <c r="K798" s="287"/>
      <c r="L798" s="287"/>
      <c r="M798" s="287"/>
      <c r="N798" s="287"/>
      <c r="O798" s="287"/>
      <c r="P798" s="290"/>
      <c r="Q798" s="287"/>
      <c r="R798" s="264"/>
      <c r="S798" s="296"/>
      <c r="T798" s="296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7"/>
      <c r="F799" s="287"/>
      <c r="G799" s="287"/>
      <c r="H799" s="287"/>
      <c r="I799" s="287"/>
      <c r="J799" s="287"/>
      <c r="K799" s="287"/>
      <c r="L799" s="287"/>
      <c r="M799" s="287"/>
      <c r="N799" s="287"/>
      <c r="O799" s="287"/>
      <c r="P799" s="290"/>
      <c r="Q799" s="287"/>
      <c r="R799" s="264"/>
      <c r="S799" s="296"/>
      <c r="T799" s="296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7"/>
      <c r="F800" s="287"/>
      <c r="G800" s="287"/>
      <c r="H800" s="287"/>
      <c r="I800" s="287"/>
      <c r="J800" s="287"/>
      <c r="K800" s="287"/>
      <c r="L800" s="287"/>
      <c r="M800" s="287"/>
      <c r="N800" s="287"/>
      <c r="O800" s="287"/>
      <c r="P800" s="290"/>
      <c r="Q800" s="287"/>
      <c r="R800" s="264"/>
      <c r="S800" s="296"/>
      <c r="T800" s="296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7"/>
      <c r="F801" s="287"/>
      <c r="G801" s="287"/>
      <c r="H801" s="287"/>
      <c r="I801" s="287"/>
      <c r="J801" s="287"/>
      <c r="K801" s="287"/>
      <c r="L801" s="287"/>
      <c r="M801" s="287"/>
      <c r="N801" s="287"/>
      <c r="O801" s="287"/>
      <c r="P801" s="290"/>
      <c r="Q801" s="287"/>
      <c r="R801" s="264"/>
      <c r="S801" s="296"/>
      <c r="T801" s="296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7"/>
      <c r="F802" s="287"/>
      <c r="G802" s="287"/>
      <c r="H802" s="287"/>
      <c r="I802" s="287"/>
      <c r="J802" s="287"/>
      <c r="K802" s="287"/>
      <c r="L802" s="287"/>
      <c r="M802" s="287"/>
      <c r="N802" s="287"/>
      <c r="O802" s="287"/>
      <c r="P802" s="290"/>
      <c r="Q802" s="287"/>
      <c r="R802" s="264"/>
      <c r="S802" s="296"/>
      <c r="T802" s="296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7"/>
      <c r="F803" s="287"/>
      <c r="G803" s="287"/>
      <c r="H803" s="287"/>
      <c r="I803" s="287"/>
      <c r="J803" s="287"/>
      <c r="K803" s="287"/>
      <c r="L803" s="287"/>
      <c r="M803" s="287"/>
      <c r="N803" s="287"/>
      <c r="O803" s="287"/>
      <c r="P803" s="290"/>
      <c r="Q803" s="287"/>
      <c r="R803" s="264"/>
      <c r="S803" s="296"/>
      <c r="T803" s="296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7"/>
      <c r="F804" s="287"/>
      <c r="G804" s="287"/>
      <c r="H804" s="287"/>
      <c r="I804" s="287"/>
      <c r="J804" s="287"/>
      <c r="K804" s="287"/>
      <c r="L804" s="287"/>
      <c r="M804" s="287"/>
      <c r="N804" s="287"/>
      <c r="O804" s="287"/>
      <c r="P804" s="290"/>
      <c r="Q804" s="287"/>
      <c r="R804" s="264"/>
      <c r="S804" s="296"/>
      <c r="T804" s="296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7"/>
      <c r="F805" s="287"/>
      <c r="G805" s="287"/>
      <c r="H805" s="287"/>
      <c r="I805" s="287"/>
      <c r="J805" s="287"/>
      <c r="K805" s="287"/>
      <c r="L805" s="287"/>
      <c r="M805" s="287"/>
      <c r="N805" s="287"/>
      <c r="O805" s="287"/>
      <c r="P805" s="290"/>
      <c r="Q805" s="287"/>
      <c r="R805" s="264"/>
      <c r="S805" s="296"/>
      <c r="T805" s="296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7"/>
      <c r="F806" s="287"/>
      <c r="G806" s="287"/>
      <c r="H806" s="287"/>
      <c r="I806" s="287"/>
      <c r="J806" s="287"/>
      <c r="K806" s="287"/>
      <c r="L806" s="287"/>
      <c r="M806" s="287"/>
      <c r="N806" s="287"/>
      <c r="O806" s="287"/>
      <c r="P806" s="290"/>
      <c r="Q806" s="287"/>
      <c r="R806" s="264"/>
      <c r="S806" s="296"/>
      <c r="T806" s="296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7"/>
      <c r="F807" s="287"/>
      <c r="G807" s="287"/>
      <c r="H807" s="287"/>
      <c r="I807" s="287"/>
      <c r="J807" s="287"/>
      <c r="K807" s="287"/>
      <c r="L807" s="287"/>
      <c r="M807" s="287"/>
      <c r="N807" s="287"/>
      <c r="O807" s="287"/>
      <c r="P807" s="290"/>
      <c r="Q807" s="287"/>
      <c r="R807" s="264"/>
      <c r="S807" s="296"/>
      <c r="T807" s="296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7"/>
      <c r="F808" s="287"/>
      <c r="G808" s="287"/>
      <c r="H808" s="287"/>
      <c r="I808" s="287"/>
      <c r="J808" s="287"/>
      <c r="K808" s="287"/>
      <c r="L808" s="287"/>
      <c r="M808" s="287"/>
      <c r="N808" s="287"/>
      <c r="O808" s="287"/>
      <c r="P808" s="290"/>
      <c r="Q808" s="287"/>
      <c r="R808" s="264"/>
      <c r="S808" s="296"/>
      <c r="T808" s="296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7"/>
      <c r="F809" s="287"/>
      <c r="G809" s="287"/>
      <c r="H809" s="287"/>
      <c r="I809" s="287"/>
      <c r="J809" s="287"/>
      <c r="K809" s="287"/>
      <c r="L809" s="287"/>
      <c r="M809" s="287"/>
      <c r="N809" s="287"/>
      <c r="O809" s="287"/>
      <c r="P809" s="290"/>
      <c r="Q809" s="287"/>
      <c r="R809" s="264"/>
      <c r="S809" s="296"/>
      <c r="T809" s="296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7"/>
      <c r="F810" s="287"/>
      <c r="G810" s="287"/>
      <c r="H810" s="287"/>
      <c r="I810" s="287"/>
      <c r="J810" s="287"/>
      <c r="K810" s="287"/>
      <c r="L810" s="287"/>
      <c r="M810" s="287"/>
      <c r="N810" s="287"/>
      <c r="O810" s="287"/>
      <c r="P810" s="290"/>
      <c r="Q810" s="287"/>
      <c r="R810" s="264"/>
      <c r="S810" s="296"/>
      <c r="T810" s="296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7"/>
      <c r="F811" s="287"/>
      <c r="G811" s="287"/>
      <c r="H811" s="287"/>
      <c r="I811" s="287"/>
      <c r="J811" s="287"/>
      <c r="K811" s="287"/>
      <c r="L811" s="287"/>
      <c r="M811" s="287"/>
      <c r="N811" s="287"/>
      <c r="O811" s="287"/>
      <c r="P811" s="290"/>
      <c r="Q811" s="287"/>
      <c r="R811" s="264"/>
      <c r="S811" s="296"/>
      <c r="T811" s="296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7"/>
      <c r="F812" s="287"/>
      <c r="G812" s="287"/>
      <c r="H812" s="287"/>
      <c r="I812" s="287"/>
      <c r="J812" s="287"/>
      <c r="K812" s="287"/>
      <c r="L812" s="287"/>
      <c r="M812" s="287"/>
      <c r="N812" s="287"/>
      <c r="O812" s="287"/>
      <c r="P812" s="290"/>
      <c r="Q812" s="287"/>
      <c r="R812" s="264"/>
      <c r="S812" s="296"/>
      <c r="T812" s="296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7"/>
      <c r="F813" s="287"/>
      <c r="G813" s="287"/>
      <c r="H813" s="287"/>
      <c r="I813" s="287"/>
      <c r="J813" s="287"/>
      <c r="K813" s="287"/>
      <c r="L813" s="287"/>
      <c r="M813" s="287"/>
      <c r="N813" s="287"/>
      <c r="O813" s="287"/>
      <c r="P813" s="290"/>
      <c r="Q813" s="287"/>
      <c r="R813" s="264"/>
      <c r="S813" s="296"/>
      <c r="T813" s="296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7"/>
      <c r="F814" s="287"/>
      <c r="G814" s="287"/>
      <c r="H814" s="287"/>
      <c r="I814" s="287"/>
      <c r="J814" s="287"/>
      <c r="K814" s="287"/>
      <c r="L814" s="287"/>
      <c r="M814" s="287"/>
      <c r="N814" s="287"/>
      <c r="O814" s="287"/>
      <c r="P814" s="290"/>
      <c r="Q814" s="287"/>
      <c r="R814" s="264"/>
      <c r="S814" s="296"/>
      <c r="T814" s="296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7"/>
      <c r="F815" s="287"/>
      <c r="G815" s="287"/>
      <c r="H815" s="287"/>
      <c r="I815" s="287"/>
      <c r="J815" s="287"/>
      <c r="K815" s="287"/>
      <c r="L815" s="287"/>
      <c r="M815" s="287"/>
      <c r="N815" s="287"/>
      <c r="O815" s="287"/>
      <c r="P815" s="290"/>
      <c r="Q815" s="287"/>
      <c r="R815" s="264"/>
      <c r="S815" s="296"/>
      <c r="T815" s="296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7"/>
      <c r="F816" s="287"/>
      <c r="G816" s="287"/>
      <c r="H816" s="287"/>
      <c r="I816" s="287"/>
      <c r="J816" s="287"/>
      <c r="K816" s="287"/>
      <c r="L816" s="287"/>
      <c r="M816" s="287"/>
      <c r="N816" s="287"/>
      <c r="O816" s="287"/>
      <c r="P816" s="290"/>
      <c r="Q816" s="287"/>
      <c r="R816" s="264"/>
      <c r="S816" s="296"/>
      <c r="T816" s="296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7"/>
      <c r="F817" s="287"/>
      <c r="G817" s="287"/>
      <c r="H817" s="287"/>
      <c r="I817" s="287"/>
      <c r="J817" s="287"/>
      <c r="K817" s="287"/>
      <c r="L817" s="287"/>
      <c r="M817" s="287"/>
      <c r="N817" s="287"/>
      <c r="O817" s="287"/>
      <c r="P817" s="290"/>
      <c r="Q817" s="287"/>
      <c r="R817" s="264"/>
      <c r="S817" s="296"/>
      <c r="T817" s="296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7"/>
      <c r="F818" s="287"/>
      <c r="G818" s="287"/>
      <c r="H818" s="287"/>
      <c r="I818" s="287"/>
      <c r="J818" s="287"/>
      <c r="K818" s="287"/>
      <c r="L818" s="287"/>
      <c r="M818" s="287"/>
      <c r="N818" s="287"/>
      <c r="O818" s="287"/>
      <c r="P818" s="290"/>
      <c r="Q818" s="287"/>
      <c r="R818" s="264"/>
      <c r="S818" s="296"/>
      <c r="T818" s="296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7"/>
      <c r="F819" s="287"/>
      <c r="G819" s="287"/>
      <c r="H819" s="287"/>
      <c r="I819" s="287"/>
      <c r="J819" s="287"/>
      <c r="K819" s="287"/>
      <c r="L819" s="287"/>
      <c r="M819" s="287"/>
      <c r="N819" s="287"/>
      <c r="O819" s="287"/>
      <c r="P819" s="290"/>
      <c r="Q819" s="287"/>
      <c r="R819" s="264"/>
      <c r="S819" s="296"/>
      <c r="T819" s="296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7"/>
      <c r="F820" s="287"/>
      <c r="G820" s="287"/>
      <c r="H820" s="287"/>
      <c r="I820" s="287"/>
      <c r="J820" s="287"/>
      <c r="K820" s="287"/>
      <c r="L820" s="287"/>
      <c r="M820" s="287"/>
      <c r="N820" s="287"/>
      <c r="O820" s="287"/>
      <c r="P820" s="290"/>
      <c r="Q820" s="287"/>
      <c r="R820" s="264"/>
      <c r="S820" s="296"/>
      <c r="T820" s="296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7"/>
      <c r="F821" s="287"/>
      <c r="G821" s="287"/>
      <c r="H821" s="287"/>
      <c r="I821" s="287"/>
      <c r="J821" s="287"/>
      <c r="K821" s="287"/>
      <c r="L821" s="287"/>
      <c r="M821" s="287"/>
      <c r="N821" s="287"/>
      <c r="O821" s="287"/>
      <c r="P821" s="290"/>
      <c r="Q821" s="287"/>
      <c r="R821" s="264"/>
      <c r="S821" s="296"/>
      <c r="T821" s="296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7"/>
      <c r="F822" s="287"/>
      <c r="G822" s="287"/>
      <c r="H822" s="287"/>
      <c r="I822" s="287"/>
      <c r="J822" s="287"/>
      <c r="K822" s="287"/>
      <c r="L822" s="287"/>
      <c r="M822" s="287"/>
      <c r="N822" s="287"/>
      <c r="O822" s="287"/>
      <c r="P822" s="290"/>
      <c r="Q822" s="287"/>
      <c r="R822" s="264"/>
      <c r="S822" s="296"/>
      <c r="T822" s="296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7"/>
      <c r="F823" s="287"/>
      <c r="G823" s="287"/>
      <c r="H823" s="287"/>
      <c r="I823" s="287"/>
      <c r="J823" s="287"/>
      <c r="K823" s="287"/>
      <c r="L823" s="287"/>
      <c r="M823" s="287"/>
      <c r="N823" s="287"/>
      <c r="O823" s="287"/>
      <c r="P823" s="290"/>
      <c r="Q823" s="287"/>
      <c r="R823" s="264"/>
      <c r="S823" s="296"/>
      <c r="T823" s="296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7"/>
      <c r="F824" s="287"/>
      <c r="G824" s="287"/>
      <c r="H824" s="287"/>
      <c r="I824" s="287"/>
      <c r="J824" s="287"/>
      <c r="K824" s="287"/>
      <c r="L824" s="287"/>
      <c r="M824" s="287"/>
      <c r="N824" s="287"/>
      <c r="O824" s="287"/>
      <c r="P824" s="290"/>
      <c r="Q824" s="287"/>
      <c r="R824" s="264"/>
      <c r="S824" s="296"/>
      <c r="T824" s="296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7"/>
      <c r="F825" s="287"/>
      <c r="G825" s="287"/>
      <c r="H825" s="287"/>
      <c r="I825" s="287"/>
      <c r="J825" s="287"/>
      <c r="K825" s="287"/>
      <c r="L825" s="287"/>
      <c r="M825" s="287"/>
      <c r="N825" s="287"/>
      <c r="O825" s="287"/>
      <c r="P825" s="290"/>
      <c r="Q825" s="287"/>
      <c r="R825" s="264"/>
      <c r="S825" s="296"/>
      <c r="T825" s="296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7"/>
      <c r="F826" s="287"/>
      <c r="G826" s="287"/>
      <c r="H826" s="287"/>
      <c r="I826" s="287"/>
      <c r="J826" s="287"/>
      <c r="K826" s="287"/>
      <c r="L826" s="287"/>
      <c r="M826" s="287"/>
      <c r="N826" s="287"/>
      <c r="O826" s="287"/>
      <c r="P826" s="290"/>
      <c r="Q826" s="287"/>
      <c r="R826" s="264"/>
      <c r="S826" s="296"/>
      <c r="T826" s="296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7"/>
      <c r="F827" s="287"/>
      <c r="G827" s="287"/>
      <c r="H827" s="287"/>
      <c r="I827" s="287"/>
      <c r="J827" s="287"/>
      <c r="K827" s="287"/>
      <c r="L827" s="287"/>
      <c r="M827" s="287"/>
      <c r="N827" s="287"/>
      <c r="O827" s="287"/>
      <c r="P827" s="290"/>
      <c r="Q827" s="287"/>
      <c r="R827" s="264"/>
      <c r="S827" s="296"/>
      <c r="T827" s="296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7"/>
      <c r="F828" s="287"/>
      <c r="G828" s="287"/>
      <c r="H828" s="287"/>
      <c r="I828" s="287"/>
      <c r="J828" s="287"/>
      <c r="K828" s="287"/>
      <c r="L828" s="287"/>
      <c r="M828" s="287"/>
      <c r="N828" s="287"/>
      <c r="O828" s="287"/>
      <c r="P828" s="290"/>
      <c r="Q828" s="287"/>
      <c r="R828" s="264"/>
      <c r="S828" s="296"/>
      <c r="T828" s="296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7"/>
      <c r="F829" s="287"/>
      <c r="G829" s="287"/>
      <c r="H829" s="287"/>
      <c r="I829" s="287"/>
      <c r="J829" s="287"/>
      <c r="K829" s="287"/>
      <c r="L829" s="287"/>
      <c r="M829" s="287"/>
      <c r="N829" s="287"/>
      <c r="O829" s="287"/>
      <c r="P829" s="290"/>
      <c r="Q829" s="287"/>
      <c r="R829" s="264"/>
      <c r="S829" s="296"/>
      <c r="T829" s="296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7"/>
      <c r="F830" s="287"/>
      <c r="G830" s="287"/>
      <c r="H830" s="287"/>
      <c r="I830" s="287"/>
      <c r="J830" s="287"/>
      <c r="K830" s="287"/>
      <c r="L830" s="287"/>
      <c r="M830" s="287"/>
      <c r="N830" s="287"/>
      <c r="O830" s="287"/>
      <c r="P830" s="290"/>
      <c r="Q830" s="287"/>
      <c r="R830" s="264"/>
      <c r="S830" s="296"/>
      <c r="T830" s="296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7"/>
      <c r="F831" s="287"/>
      <c r="G831" s="287"/>
      <c r="H831" s="287"/>
      <c r="I831" s="287"/>
      <c r="J831" s="287"/>
      <c r="K831" s="287"/>
      <c r="L831" s="287"/>
      <c r="M831" s="287"/>
      <c r="N831" s="287"/>
      <c r="O831" s="287"/>
      <c r="P831" s="290"/>
      <c r="Q831" s="287"/>
      <c r="R831" s="264"/>
      <c r="S831" s="296"/>
      <c r="T831" s="296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7"/>
      <c r="F832" s="287"/>
      <c r="G832" s="287"/>
      <c r="H832" s="287"/>
      <c r="I832" s="287"/>
      <c r="J832" s="287"/>
      <c r="K832" s="287"/>
      <c r="L832" s="287"/>
      <c r="M832" s="287"/>
      <c r="N832" s="287"/>
      <c r="O832" s="287"/>
      <c r="P832" s="290"/>
      <c r="Q832" s="287"/>
      <c r="R832" s="264"/>
      <c r="S832" s="296"/>
      <c r="T832" s="296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7"/>
      <c r="F833" s="287"/>
      <c r="G833" s="287"/>
      <c r="H833" s="287"/>
      <c r="I833" s="287"/>
      <c r="J833" s="287"/>
      <c r="K833" s="287"/>
      <c r="L833" s="287"/>
      <c r="M833" s="287"/>
      <c r="N833" s="287"/>
      <c r="O833" s="287"/>
      <c r="P833" s="290"/>
      <c r="Q833" s="287"/>
      <c r="R833" s="264"/>
      <c r="S833" s="296"/>
      <c r="T833" s="296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7"/>
      <c r="F834" s="287"/>
      <c r="G834" s="287"/>
      <c r="H834" s="287"/>
      <c r="I834" s="287"/>
      <c r="J834" s="287"/>
      <c r="K834" s="287"/>
      <c r="L834" s="287"/>
      <c r="M834" s="287"/>
      <c r="N834" s="287"/>
      <c r="O834" s="287"/>
      <c r="P834" s="290"/>
      <c r="Q834" s="287"/>
      <c r="R834" s="264"/>
      <c r="S834" s="296"/>
      <c r="T834" s="296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7"/>
      <c r="F835" s="287"/>
      <c r="G835" s="287"/>
      <c r="H835" s="287"/>
      <c r="I835" s="287"/>
      <c r="J835" s="287"/>
      <c r="K835" s="287"/>
      <c r="L835" s="287"/>
      <c r="M835" s="287"/>
      <c r="N835" s="287"/>
      <c r="O835" s="287"/>
      <c r="P835" s="290"/>
      <c r="Q835" s="287"/>
      <c r="R835" s="264"/>
      <c r="S835" s="296"/>
      <c r="T835" s="296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7"/>
      <c r="F836" s="287"/>
      <c r="G836" s="287"/>
      <c r="H836" s="287"/>
      <c r="I836" s="287"/>
      <c r="J836" s="287"/>
      <c r="K836" s="287"/>
      <c r="L836" s="287"/>
      <c r="M836" s="287"/>
      <c r="N836" s="287"/>
      <c r="O836" s="287"/>
      <c r="P836" s="290"/>
      <c r="Q836" s="287"/>
      <c r="R836" s="264"/>
      <c r="S836" s="296"/>
      <c r="T836" s="296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7"/>
      <c r="F837" s="287"/>
      <c r="G837" s="287"/>
      <c r="H837" s="287"/>
      <c r="I837" s="287"/>
      <c r="J837" s="287"/>
      <c r="K837" s="287"/>
      <c r="L837" s="287"/>
      <c r="M837" s="287"/>
      <c r="N837" s="287"/>
      <c r="O837" s="287"/>
      <c r="P837" s="290"/>
      <c r="Q837" s="287"/>
      <c r="R837" s="264"/>
      <c r="S837" s="296"/>
      <c r="T837" s="296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7"/>
      <c r="F838" s="287"/>
      <c r="G838" s="287"/>
      <c r="H838" s="287"/>
      <c r="I838" s="287"/>
      <c r="J838" s="287"/>
      <c r="K838" s="287"/>
      <c r="L838" s="287"/>
      <c r="M838" s="287"/>
      <c r="N838" s="287"/>
      <c r="O838" s="287"/>
      <c r="P838" s="290"/>
      <c r="Q838" s="287"/>
      <c r="R838" s="264"/>
      <c r="S838" s="296"/>
      <c r="T838" s="296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7"/>
      <c r="F839" s="287"/>
      <c r="G839" s="287"/>
      <c r="H839" s="287"/>
      <c r="I839" s="287"/>
      <c r="J839" s="287"/>
      <c r="K839" s="287"/>
      <c r="L839" s="287"/>
      <c r="M839" s="287"/>
      <c r="N839" s="287"/>
      <c r="O839" s="287"/>
      <c r="P839" s="290"/>
      <c r="Q839" s="287"/>
      <c r="R839" s="264"/>
      <c r="S839" s="296"/>
      <c r="T839" s="296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7"/>
      <c r="F840" s="287"/>
      <c r="G840" s="287"/>
      <c r="H840" s="287"/>
      <c r="I840" s="287"/>
      <c r="J840" s="287"/>
      <c r="K840" s="287"/>
      <c r="L840" s="287"/>
      <c r="M840" s="287"/>
      <c r="N840" s="287"/>
      <c r="O840" s="287"/>
      <c r="P840" s="290"/>
      <c r="Q840" s="287"/>
      <c r="R840" s="264"/>
      <c r="S840" s="296"/>
      <c r="T840" s="296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7"/>
      <c r="F841" s="287"/>
      <c r="G841" s="287"/>
      <c r="H841" s="287"/>
      <c r="I841" s="287"/>
      <c r="J841" s="287"/>
      <c r="K841" s="287"/>
      <c r="L841" s="287"/>
      <c r="M841" s="287"/>
      <c r="N841" s="287"/>
      <c r="O841" s="287"/>
      <c r="P841" s="290"/>
      <c r="Q841" s="287"/>
      <c r="R841" s="264"/>
      <c r="S841" s="296"/>
      <c r="T841" s="296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7"/>
      <c r="F842" s="287"/>
      <c r="G842" s="287"/>
      <c r="H842" s="287"/>
      <c r="I842" s="287"/>
      <c r="J842" s="287"/>
      <c r="K842" s="287"/>
      <c r="L842" s="287"/>
      <c r="M842" s="287"/>
      <c r="N842" s="287"/>
      <c r="O842" s="287"/>
      <c r="P842" s="290"/>
      <c r="Q842" s="287"/>
      <c r="R842" s="264"/>
      <c r="S842" s="296"/>
      <c r="T842" s="296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7"/>
      <c r="F843" s="287"/>
      <c r="G843" s="287"/>
      <c r="H843" s="287"/>
      <c r="I843" s="287"/>
      <c r="J843" s="287"/>
      <c r="K843" s="287"/>
      <c r="L843" s="287"/>
      <c r="M843" s="287"/>
      <c r="N843" s="287"/>
      <c r="O843" s="287"/>
      <c r="P843" s="290"/>
      <c r="Q843" s="287"/>
      <c r="R843" s="264"/>
      <c r="S843" s="296"/>
      <c r="T843" s="296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7"/>
      <c r="F844" s="287"/>
      <c r="G844" s="287"/>
      <c r="H844" s="287"/>
      <c r="I844" s="287"/>
      <c r="J844" s="287"/>
      <c r="K844" s="287"/>
      <c r="L844" s="287"/>
      <c r="M844" s="287"/>
      <c r="N844" s="287"/>
      <c r="O844" s="287"/>
      <c r="P844" s="290"/>
      <c r="Q844" s="287"/>
      <c r="R844" s="264"/>
      <c r="S844" s="296"/>
      <c r="T844" s="296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7"/>
      <c r="F845" s="287"/>
      <c r="G845" s="287"/>
      <c r="H845" s="287"/>
      <c r="I845" s="287"/>
      <c r="J845" s="287"/>
      <c r="K845" s="287"/>
      <c r="L845" s="287"/>
      <c r="M845" s="287"/>
      <c r="N845" s="287"/>
      <c r="O845" s="287"/>
      <c r="P845" s="290"/>
      <c r="Q845" s="287"/>
      <c r="R845" s="264"/>
      <c r="S845" s="296"/>
      <c r="T845" s="296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7"/>
      <c r="F846" s="287"/>
      <c r="G846" s="287"/>
      <c r="H846" s="287"/>
      <c r="I846" s="287"/>
      <c r="J846" s="287"/>
      <c r="K846" s="287"/>
      <c r="L846" s="287"/>
      <c r="M846" s="287"/>
      <c r="N846" s="287"/>
      <c r="O846" s="287"/>
      <c r="P846" s="290"/>
      <c r="Q846" s="287"/>
      <c r="R846" s="264"/>
      <c r="S846" s="296"/>
      <c r="T846" s="296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7"/>
      <c r="F847" s="287"/>
      <c r="G847" s="287"/>
      <c r="H847" s="287"/>
      <c r="I847" s="287"/>
      <c r="J847" s="287"/>
      <c r="K847" s="287"/>
      <c r="L847" s="287"/>
      <c r="M847" s="287"/>
      <c r="N847" s="287"/>
      <c r="O847" s="287"/>
      <c r="P847" s="290"/>
      <c r="Q847" s="287"/>
      <c r="R847" s="264"/>
      <c r="S847" s="296"/>
      <c r="T847" s="296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7"/>
      <c r="F848" s="287"/>
      <c r="G848" s="287"/>
      <c r="H848" s="287"/>
      <c r="I848" s="287"/>
      <c r="J848" s="287"/>
      <c r="K848" s="287"/>
      <c r="L848" s="287"/>
      <c r="M848" s="287"/>
      <c r="N848" s="287"/>
      <c r="O848" s="287"/>
      <c r="P848" s="290"/>
      <c r="Q848" s="287"/>
      <c r="R848" s="264"/>
      <c r="S848" s="296"/>
      <c r="T848" s="296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7"/>
      <c r="F849" s="287"/>
      <c r="G849" s="287"/>
      <c r="H849" s="287"/>
      <c r="I849" s="287"/>
      <c r="J849" s="287"/>
      <c r="K849" s="287"/>
      <c r="L849" s="287"/>
      <c r="M849" s="287"/>
      <c r="N849" s="287"/>
      <c r="O849" s="287"/>
      <c r="P849" s="290"/>
      <c r="Q849" s="287"/>
      <c r="R849" s="264"/>
      <c r="S849" s="296"/>
      <c r="T849" s="296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7"/>
      <c r="F850" s="287"/>
      <c r="G850" s="287"/>
      <c r="H850" s="287"/>
      <c r="I850" s="287"/>
      <c r="J850" s="287"/>
      <c r="K850" s="287"/>
      <c r="L850" s="287"/>
      <c r="M850" s="287"/>
      <c r="N850" s="287"/>
      <c r="O850" s="287"/>
      <c r="P850" s="290"/>
      <c r="Q850" s="287"/>
      <c r="R850" s="264"/>
      <c r="S850" s="296"/>
      <c r="T850" s="296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7"/>
      <c r="F851" s="287"/>
      <c r="G851" s="287"/>
      <c r="H851" s="287"/>
      <c r="I851" s="287"/>
      <c r="J851" s="287"/>
      <c r="K851" s="287"/>
      <c r="L851" s="287"/>
      <c r="M851" s="287"/>
      <c r="N851" s="287"/>
      <c r="O851" s="287"/>
      <c r="P851" s="290"/>
      <c r="Q851" s="287"/>
      <c r="R851" s="264"/>
      <c r="S851" s="296"/>
      <c r="T851" s="296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7"/>
      <c r="F852" s="287"/>
      <c r="G852" s="287"/>
      <c r="H852" s="287"/>
      <c r="I852" s="287"/>
      <c r="J852" s="287"/>
      <c r="K852" s="287"/>
      <c r="L852" s="287"/>
      <c r="M852" s="287"/>
      <c r="N852" s="287"/>
      <c r="O852" s="287"/>
      <c r="P852" s="290"/>
      <c r="Q852" s="287"/>
      <c r="R852" s="264"/>
      <c r="S852" s="296"/>
      <c r="T852" s="296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7"/>
      <c r="F853" s="287"/>
      <c r="G853" s="287"/>
      <c r="H853" s="287"/>
      <c r="I853" s="287"/>
      <c r="J853" s="287"/>
      <c r="K853" s="287"/>
      <c r="L853" s="287"/>
      <c r="M853" s="287"/>
      <c r="N853" s="287"/>
      <c r="O853" s="287"/>
      <c r="P853" s="290"/>
      <c r="Q853" s="287"/>
      <c r="R853" s="264"/>
      <c r="S853" s="296"/>
      <c r="T853" s="296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7"/>
      <c r="F854" s="287"/>
      <c r="G854" s="287"/>
      <c r="H854" s="287"/>
      <c r="I854" s="287"/>
      <c r="J854" s="287"/>
      <c r="K854" s="287"/>
      <c r="L854" s="287"/>
      <c r="M854" s="287"/>
      <c r="N854" s="287"/>
      <c r="O854" s="287"/>
      <c r="P854" s="290"/>
      <c r="Q854" s="287"/>
      <c r="R854" s="264"/>
      <c r="S854" s="296"/>
      <c r="T854" s="296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7"/>
      <c r="F855" s="287"/>
      <c r="G855" s="287"/>
      <c r="H855" s="287"/>
      <c r="I855" s="287"/>
      <c r="J855" s="287"/>
      <c r="K855" s="287"/>
      <c r="L855" s="287"/>
      <c r="M855" s="287"/>
      <c r="N855" s="287"/>
      <c r="O855" s="287"/>
      <c r="P855" s="290"/>
      <c r="Q855" s="287"/>
      <c r="R855" s="264"/>
      <c r="S855" s="296"/>
      <c r="T855" s="296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7"/>
      <c r="F856" s="287"/>
      <c r="G856" s="287"/>
      <c r="H856" s="287"/>
      <c r="I856" s="287"/>
      <c r="J856" s="287"/>
      <c r="K856" s="287"/>
      <c r="L856" s="287"/>
      <c r="M856" s="287"/>
      <c r="N856" s="287"/>
      <c r="O856" s="287"/>
      <c r="P856" s="290"/>
      <c r="Q856" s="287"/>
      <c r="R856" s="264"/>
      <c r="S856" s="296"/>
      <c r="T856" s="296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7"/>
      <c r="F857" s="287"/>
      <c r="G857" s="287"/>
      <c r="H857" s="287"/>
      <c r="I857" s="287"/>
      <c r="J857" s="287"/>
      <c r="K857" s="287"/>
      <c r="L857" s="287"/>
      <c r="M857" s="287"/>
      <c r="N857" s="287"/>
      <c r="O857" s="287"/>
      <c r="P857" s="290"/>
      <c r="Q857" s="287"/>
      <c r="R857" s="264"/>
      <c r="S857" s="296"/>
      <c r="T857" s="296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7"/>
      <c r="F858" s="287"/>
      <c r="G858" s="287"/>
      <c r="H858" s="287"/>
      <c r="I858" s="287"/>
      <c r="J858" s="287"/>
      <c r="K858" s="287"/>
      <c r="L858" s="287"/>
      <c r="M858" s="287"/>
      <c r="N858" s="287"/>
      <c r="O858" s="287"/>
      <c r="P858" s="290"/>
      <c r="Q858" s="287"/>
      <c r="R858" s="264"/>
      <c r="S858" s="296"/>
      <c r="T858" s="296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7"/>
      <c r="F859" s="287"/>
      <c r="G859" s="287"/>
      <c r="H859" s="287"/>
      <c r="I859" s="287"/>
      <c r="J859" s="287"/>
      <c r="K859" s="287"/>
      <c r="L859" s="287"/>
      <c r="M859" s="287"/>
      <c r="N859" s="287"/>
      <c r="O859" s="287"/>
      <c r="P859" s="290"/>
      <c r="Q859" s="287"/>
      <c r="R859" s="264"/>
      <c r="S859" s="296"/>
      <c r="T859" s="296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7"/>
      <c r="F860" s="287"/>
      <c r="G860" s="287"/>
      <c r="H860" s="287"/>
      <c r="I860" s="287"/>
      <c r="J860" s="287"/>
      <c r="K860" s="287"/>
      <c r="L860" s="287"/>
      <c r="M860" s="287"/>
      <c r="N860" s="287"/>
      <c r="O860" s="287"/>
      <c r="P860" s="290"/>
      <c r="Q860" s="287"/>
      <c r="R860" s="264"/>
      <c r="S860" s="296"/>
      <c r="T860" s="296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7"/>
      <c r="F861" s="287"/>
      <c r="G861" s="287"/>
      <c r="H861" s="287"/>
      <c r="I861" s="287"/>
      <c r="J861" s="287"/>
      <c r="K861" s="287"/>
      <c r="L861" s="287"/>
      <c r="M861" s="287"/>
      <c r="N861" s="287"/>
      <c r="O861" s="287"/>
      <c r="P861" s="290"/>
      <c r="Q861" s="287"/>
      <c r="R861" s="264"/>
      <c r="S861" s="296"/>
      <c r="T861" s="296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7"/>
      <c r="F862" s="287"/>
      <c r="G862" s="287"/>
      <c r="H862" s="287"/>
      <c r="I862" s="287"/>
      <c r="J862" s="287"/>
      <c r="K862" s="287"/>
      <c r="L862" s="287"/>
      <c r="M862" s="287"/>
      <c r="N862" s="287"/>
      <c r="O862" s="287"/>
      <c r="P862" s="290"/>
      <c r="Q862" s="287"/>
      <c r="R862" s="264"/>
      <c r="S862" s="296"/>
      <c r="T862" s="296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7"/>
      <c r="F863" s="287"/>
      <c r="G863" s="287"/>
      <c r="H863" s="287"/>
      <c r="I863" s="287"/>
      <c r="J863" s="287"/>
      <c r="K863" s="287"/>
      <c r="L863" s="287"/>
      <c r="M863" s="287"/>
      <c r="N863" s="287"/>
      <c r="O863" s="287"/>
      <c r="P863" s="290"/>
      <c r="Q863" s="287"/>
      <c r="R863" s="264"/>
      <c r="S863" s="296"/>
      <c r="T863" s="296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7"/>
      <c r="F864" s="287"/>
      <c r="G864" s="287"/>
      <c r="H864" s="287"/>
      <c r="I864" s="287"/>
      <c r="J864" s="287"/>
      <c r="K864" s="287"/>
      <c r="L864" s="287"/>
      <c r="M864" s="287"/>
      <c r="N864" s="287"/>
      <c r="O864" s="287"/>
      <c r="P864" s="290"/>
      <c r="Q864" s="287"/>
      <c r="R864" s="264"/>
      <c r="S864" s="296"/>
      <c r="T864" s="296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7"/>
      <c r="F865" s="287"/>
      <c r="G865" s="287"/>
      <c r="H865" s="287"/>
      <c r="I865" s="287"/>
      <c r="J865" s="287"/>
      <c r="K865" s="287"/>
      <c r="L865" s="287"/>
      <c r="M865" s="287"/>
      <c r="N865" s="287"/>
      <c r="O865" s="287"/>
      <c r="P865" s="290"/>
      <c r="Q865" s="287"/>
      <c r="R865" s="264"/>
      <c r="S865" s="296"/>
      <c r="T865" s="296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7"/>
      <c r="F866" s="287"/>
      <c r="G866" s="287"/>
      <c r="H866" s="287"/>
      <c r="I866" s="287"/>
      <c r="J866" s="287"/>
      <c r="K866" s="287"/>
      <c r="L866" s="287"/>
      <c r="M866" s="287"/>
      <c r="N866" s="287"/>
      <c r="O866" s="287"/>
      <c r="P866" s="290"/>
      <c r="Q866" s="287"/>
      <c r="R866" s="264"/>
      <c r="S866" s="296"/>
      <c r="T866" s="296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7"/>
      <c r="F867" s="287"/>
      <c r="G867" s="287"/>
      <c r="H867" s="287"/>
      <c r="I867" s="287"/>
      <c r="J867" s="287"/>
      <c r="K867" s="287"/>
      <c r="L867" s="287"/>
      <c r="M867" s="287"/>
      <c r="N867" s="287"/>
      <c r="O867" s="287"/>
      <c r="P867" s="290"/>
      <c r="Q867" s="287"/>
      <c r="R867" s="264"/>
      <c r="S867" s="296"/>
      <c r="T867" s="296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7"/>
      <c r="F868" s="287"/>
      <c r="G868" s="287"/>
      <c r="H868" s="287"/>
      <c r="I868" s="287"/>
      <c r="J868" s="287"/>
      <c r="K868" s="287"/>
      <c r="L868" s="287"/>
      <c r="M868" s="287"/>
      <c r="N868" s="287"/>
      <c r="O868" s="287"/>
      <c r="P868" s="290"/>
      <c r="Q868" s="287"/>
      <c r="R868" s="264"/>
      <c r="S868" s="296"/>
      <c r="T868" s="296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7"/>
      <c r="F869" s="287"/>
      <c r="G869" s="287"/>
      <c r="H869" s="287"/>
      <c r="I869" s="287"/>
      <c r="J869" s="287"/>
      <c r="K869" s="287"/>
      <c r="L869" s="287"/>
      <c r="M869" s="287"/>
      <c r="N869" s="287"/>
      <c r="O869" s="287"/>
      <c r="P869" s="290"/>
      <c r="Q869" s="287"/>
      <c r="R869" s="264"/>
      <c r="S869" s="296"/>
      <c r="T869" s="296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7"/>
      <c r="F870" s="287"/>
      <c r="G870" s="287"/>
      <c r="H870" s="287"/>
      <c r="I870" s="287"/>
      <c r="J870" s="287"/>
      <c r="K870" s="287"/>
      <c r="L870" s="287"/>
      <c r="M870" s="287"/>
      <c r="N870" s="287"/>
      <c r="O870" s="287"/>
      <c r="P870" s="290"/>
      <c r="Q870" s="287"/>
      <c r="R870" s="264"/>
      <c r="S870" s="296"/>
      <c r="T870" s="296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7"/>
      <c r="F871" s="287"/>
      <c r="G871" s="287"/>
      <c r="H871" s="287"/>
      <c r="I871" s="287"/>
      <c r="J871" s="287"/>
      <c r="K871" s="287"/>
      <c r="L871" s="287"/>
      <c r="M871" s="287"/>
      <c r="N871" s="287"/>
      <c r="O871" s="287"/>
      <c r="P871" s="290"/>
      <c r="Q871" s="287"/>
      <c r="R871" s="264"/>
      <c r="S871" s="296"/>
      <c r="T871" s="296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7"/>
      <c r="F872" s="287"/>
      <c r="G872" s="287"/>
      <c r="H872" s="287"/>
      <c r="I872" s="287"/>
      <c r="J872" s="287"/>
      <c r="K872" s="287"/>
      <c r="L872" s="287"/>
      <c r="M872" s="287"/>
      <c r="N872" s="287"/>
      <c r="O872" s="287"/>
      <c r="P872" s="290"/>
      <c r="Q872" s="287"/>
      <c r="R872" s="264"/>
      <c r="S872" s="296"/>
      <c r="T872" s="296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7"/>
      <c r="F873" s="287"/>
      <c r="G873" s="287"/>
      <c r="H873" s="287"/>
      <c r="I873" s="287"/>
      <c r="J873" s="287"/>
      <c r="K873" s="287"/>
      <c r="L873" s="287"/>
      <c r="M873" s="287"/>
      <c r="N873" s="287"/>
      <c r="O873" s="287"/>
      <c r="P873" s="290"/>
      <c r="Q873" s="287"/>
      <c r="R873" s="264"/>
      <c r="S873" s="296"/>
      <c r="T873" s="296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7"/>
      <c r="F874" s="287"/>
      <c r="G874" s="287"/>
      <c r="H874" s="287"/>
      <c r="I874" s="287"/>
      <c r="J874" s="287"/>
      <c r="K874" s="287"/>
      <c r="L874" s="287"/>
      <c r="M874" s="287"/>
      <c r="N874" s="287"/>
      <c r="O874" s="287"/>
      <c r="P874" s="290"/>
      <c r="Q874" s="287"/>
      <c r="R874" s="264"/>
      <c r="S874" s="296"/>
      <c r="T874" s="296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7"/>
      <c r="F875" s="287"/>
      <c r="G875" s="287"/>
      <c r="H875" s="287"/>
      <c r="I875" s="287"/>
      <c r="J875" s="287"/>
      <c r="K875" s="287"/>
      <c r="L875" s="287"/>
      <c r="M875" s="287"/>
      <c r="N875" s="287"/>
      <c r="O875" s="287"/>
      <c r="P875" s="290"/>
      <c r="Q875" s="287"/>
      <c r="R875" s="264"/>
      <c r="S875" s="296"/>
      <c r="T875" s="296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7"/>
      <c r="F876" s="287"/>
      <c r="G876" s="287"/>
      <c r="H876" s="287"/>
      <c r="I876" s="287"/>
      <c r="J876" s="287"/>
      <c r="K876" s="287"/>
      <c r="L876" s="287"/>
      <c r="M876" s="287"/>
      <c r="N876" s="287"/>
      <c r="O876" s="287"/>
      <c r="P876" s="290"/>
      <c r="Q876" s="287"/>
      <c r="R876" s="264"/>
      <c r="S876" s="296"/>
      <c r="T876" s="296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7"/>
      <c r="F877" s="287"/>
      <c r="G877" s="287"/>
      <c r="H877" s="287"/>
      <c r="I877" s="287"/>
      <c r="J877" s="287"/>
      <c r="K877" s="287"/>
      <c r="L877" s="287"/>
      <c r="M877" s="287"/>
      <c r="N877" s="287"/>
      <c r="O877" s="287"/>
      <c r="P877" s="290"/>
      <c r="Q877" s="287"/>
      <c r="R877" s="264"/>
      <c r="S877" s="296"/>
      <c r="T877" s="296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7"/>
      <c r="F878" s="287"/>
      <c r="G878" s="287"/>
      <c r="H878" s="287"/>
      <c r="I878" s="287"/>
      <c r="J878" s="287"/>
      <c r="K878" s="287"/>
      <c r="L878" s="287"/>
      <c r="M878" s="287"/>
      <c r="N878" s="287"/>
      <c r="O878" s="287"/>
      <c r="P878" s="290"/>
      <c r="Q878" s="287"/>
      <c r="R878" s="264"/>
      <c r="S878" s="296"/>
      <c r="T878" s="296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7"/>
      <c r="F879" s="287"/>
      <c r="G879" s="287"/>
      <c r="H879" s="287"/>
      <c r="I879" s="287"/>
      <c r="J879" s="287"/>
      <c r="K879" s="287"/>
      <c r="L879" s="287"/>
      <c r="M879" s="287"/>
      <c r="N879" s="287"/>
      <c r="O879" s="287"/>
      <c r="P879" s="290"/>
      <c r="Q879" s="287"/>
      <c r="R879" s="264"/>
      <c r="S879" s="296"/>
      <c r="T879" s="296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7"/>
      <c r="F880" s="287"/>
      <c r="G880" s="287"/>
      <c r="H880" s="287"/>
      <c r="I880" s="287"/>
      <c r="J880" s="287"/>
      <c r="K880" s="287"/>
      <c r="L880" s="287"/>
      <c r="M880" s="287"/>
      <c r="N880" s="287"/>
      <c r="O880" s="287"/>
      <c r="P880" s="290"/>
      <c r="Q880" s="287"/>
      <c r="R880" s="264"/>
      <c r="S880" s="296"/>
      <c r="T880" s="296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7"/>
      <c r="F881" s="287"/>
      <c r="G881" s="287"/>
      <c r="H881" s="287"/>
      <c r="I881" s="287"/>
      <c r="J881" s="287"/>
      <c r="K881" s="287"/>
      <c r="L881" s="287"/>
      <c r="M881" s="287"/>
      <c r="N881" s="287"/>
      <c r="O881" s="287"/>
      <c r="P881" s="290"/>
      <c r="Q881" s="287"/>
      <c r="R881" s="264"/>
      <c r="S881" s="296"/>
      <c r="T881" s="296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7"/>
      <c r="F882" s="287"/>
      <c r="G882" s="287"/>
      <c r="H882" s="287"/>
      <c r="I882" s="287"/>
      <c r="J882" s="287"/>
      <c r="K882" s="287"/>
      <c r="L882" s="287"/>
      <c r="M882" s="287"/>
      <c r="N882" s="287"/>
      <c r="O882" s="287"/>
      <c r="P882" s="290"/>
      <c r="Q882" s="287"/>
      <c r="R882" s="264"/>
      <c r="S882" s="296"/>
      <c r="T882" s="296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7"/>
      <c r="F883" s="287"/>
      <c r="G883" s="287"/>
      <c r="H883" s="287"/>
      <c r="I883" s="287"/>
      <c r="J883" s="287"/>
      <c r="K883" s="287"/>
      <c r="L883" s="287"/>
      <c r="M883" s="287"/>
      <c r="N883" s="287"/>
      <c r="O883" s="287"/>
      <c r="P883" s="290"/>
      <c r="Q883" s="287"/>
      <c r="R883" s="264"/>
      <c r="S883" s="296"/>
      <c r="T883" s="296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7"/>
      <c r="F884" s="287"/>
      <c r="G884" s="287"/>
      <c r="H884" s="287"/>
      <c r="I884" s="287"/>
      <c r="J884" s="287"/>
      <c r="K884" s="287"/>
      <c r="L884" s="287"/>
      <c r="M884" s="287"/>
      <c r="N884" s="287"/>
      <c r="O884" s="287"/>
      <c r="P884" s="290"/>
      <c r="Q884" s="287"/>
      <c r="R884" s="264"/>
      <c r="S884" s="296"/>
      <c r="T884" s="296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7"/>
      <c r="F885" s="287"/>
      <c r="G885" s="287"/>
      <c r="H885" s="287"/>
      <c r="I885" s="287"/>
      <c r="J885" s="287"/>
      <c r="K885" s="287"/>
      <c r="L885" s="287"/>
      <c r="M885" s="287"/>
      <c r="N885" s="287"/>
      <c r="O885" s="287"/>
      <c r="P885" s="290"/>
      <c r="Q885" s="287"/>
      <c r="R885" s="264"/>
      <c r="S885" s="296"/>
      <c r="T885" s="296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7"/>
      <c r="F886" s="287"/>
      <c r="G886" s="287"/>
      <c r="H886" s="287"/>
      <c r="I886" s="287"/>
      <c r="J886" s="287"/>
      <c r="K886" s="287"/>
      <c r="L886" s="287"/>
      <c r="M886" s="287"/>
      <c r="N886" s="287"/>
      <c r="O886" s="287"/>
      <c r="P886" s="290"/>
      <c r="Q886" s="287"/>
      <c r="R886" s="264"/>
      <c r="S886" s="296"/>
      <c r="T886" s="296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7"/>
      <c r="F887" s="287"/>
      <c r="G887" s="287"/>
      <c r="H887" s="287"/>
      <c r="I887" s="287"/>
      <c r="J887" s="287"/>
      <c r="K887" s="287"/>
      <c r="L887" s="287"/>
      <c r="M887" s="287"/>
      <c r="N887" s="287"/>
      <c r="O887" s="287"/>
      <c r="P887" s="290"/>
      <c r="Q887" s="287"/>
      <c r="R887" s="264"/>
      <c r="S887" s="296"/>
      <c r="T887" s="296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7"/>
      <c r="F888" s="287"/>
      <c r="G888" s="287"/>
      <c r="H888" s="287"/>
      <c r="I888" s="287"/>
      <c r="J888" s="287"/>
      <c r="K888" s="287"/>
      <c r="L888" s="287"/>
      <c r="M888" s="287"/>
      <c r="N888" s="287"/>
      <c r="O888" s="287"/>
      <c r="P888" s="290"/>
      <c r="Q888" s="287"/>
      <c r="R888" s="264"/>
      <c r="S888" s="296"/>
      <c r="T888" s="296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7"/>
      <c r="F889" s="287"/>
      <c r="G889" s="287"/>
      <c r="H889" s="287"/>
      <c r="I889" s="287"/>
      <c r="J889" s="287"/>
      <c r="K889" s="287"/>
      <c r="L889" s="287"/>
      <c r="M889" s="287"/>
      <c r="N889" s="287"/>
      <c r="O889" s="287"/>
      <c r="P889" s="290"/>
      <c r="Q889" s="287"/>
      <c r="R889" s="264"/>
      <c r="S889" s="296"/>
      <c r="T889" s="296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7"/>
      <c r="F890" s="287"/>
      <c r="G890" s="287"/>
      <c r="H890" s="287"/>
      <c r="I890" s="287"/>
      <c r="J890" s="287"/>
      <c r="K890" s="287"/>
      <c r="L890" s="287"/>
      <c r="M890" s="287"/>
      <c r="N890" s="287"/>
      <c r="O890" s="287"/>
      <c r="P890" s="290"/>
      <c r="Q890" s="287"/>
      <c r="R890" s="264"/>
      <c r="S890" s="296"/>
      <c r="T890" s="296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7"/>
      <c r="F891" s="287"/>
      <c r="G891" s="287"/>
      <c r="H891" s="287"/>
      <c r="I891" s="287"/>
      <c r="J891" s="287"/>
      <c r="K891" s="287"/>
      <c r="L891" s="287"/>
      <c r="M891" s="287"/>
      <c r="N891" s="287"/>
      <c r="O891" s="287"/>
      <c r="P891" s="290"/>
      <c r="Q891" s="287"/>
      <c r="R891" s="264"/>
      <c r="S891" s="296"/>
      <c r="T891" s="296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7"/>
      <c r="F892" s="287"/>
      <c r="G892" s="287"/>
      <c r="H892" s="287"/>
      <c r="I892" s="287"/>
      <c r="J892" s="287"/>
      <c r="K892" s="287"/>
      <c r="L892" s="287"/>
      <c r="M892" s="287"/>
      <c r="N892" s="287"/>
      <c r="O892" s="287"/>
      <c r="P892" s="290"/>
      <c r="Q892" s="287"/>
      <c r="R892" s="264"/>
      <c r="S892" s="296"/>
      <c r="T892" s="296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7"/>
      <c r="F893" s="287"/>
      <c r="G893" s="287"/>
      <c r="H893" s="287"/>
      <c r="I893" s="287"/>
      <c r="J893" s="287"/>
      <c r="K893" s="287"/>
      <c r="L893" s="287"/>
      <c r="M893" s="287"/>
      <c r="N893" s="287"/>
      <c r="O893" s="287"/>
      <c r="P893" s="290"/>
      <c r="Q893" s="287"/>
      <c r="R893" s="264"/>
      <c r="S893" s="296"/>
      <c r="T893" s="296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7"/>
      <c r="F894" s="287"/>
      <c r="G894" s="287"/>
      <c r="H894" s="287"/>
      <c r="I894" s="287"/>
      <c r="J894" s="287"/>
      <c r="K894" s="287"/>
      <c r="L894" s="287"/>
      <c r="M894" s="287"/>
      <c r="N894" s="287"/>
      <c r="O894" s="287"/>
      <c r="P894" s="290"/>
      <c r="Q894" s="287"/>
      <c r="R894" s="264"/>
      <c r="S894" s="296"/>
      <c r="T894" s="296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7"/>
      <c r="F895" s="287"/>
      <c r="G895" s="287"/>
      <c r="H895" s="287"/>
      <c r="I895" s="287"/>
      <c r="J895" s="287"/>
      <c r="K895" s="287"/>
      <c r="L895" s="287"/>
      <c r="M895" s="287"/>
      <c r="N895" s="287"/>
      <c r="O895" s="287"/>
      <c r="P895" s="290"/>
      <c r="Q895" s="287"/>
      <c r="R895" s="264"/>
      <c r="S895" s="296"/>
      <c r="T895" s="296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7"/>
      <c r="F896" s="287"/>
      <c r="G896" s="287"/>
      <c r="H896" s="287"/>
      <c r="I896" s="287"/>
      <c r="J896" s="287"/>
      <c r="K896" s="287"/>
      <c r="L896" s="287"/>
      <c r="M896" s="287"/>
      <c r="N896" s="287"/>
      <c r="O896" s="287"/>
      <c r="P896" s="290"/>
      <c r="Q896" s="287"/>
      <c r="R896" s="264"/>
      <c r="S896" s="296"/>
      <c r="T896" s="296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7"/>
      <c r="F897" s="287"/>
      <c r="G897" s="287"/>
      <c r="H897" s="287"/>
      <c r="I897" s="287"/>
      <c r="J897" s="287"/>
      <c r="K897" s="287"/>
      <c r="L897" s="287"/>
      <c r="M897" s="287"/>
      <c r="N897" s="287"/>
      <c r="O897" s="287"/>
      <c r="P897" s="290"/>
      <c r="Q897" s="287"/>
      <c r="R897" s="264"/>
      <c r="S897" s="296"/>
      <c r="T897" s="296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7"/>
      <c r="F898" s="287"/>
      <c r="G898" s="287"/>
      <c r="H898" s="287"/>
      <c r="I898" s="287"/>
      <c r="J898" s="287"/>
      <c r="K898" s="287"/>
      <c r="L898" s="287"/>
      <c r="M898" s="287"/>
      <c r="N898" s="287"/>
      <c r="O898" s="287"/>
      <c r="P898" s="290"/>
      <c r="Q898" s="287"/>
      <c r="R898" s="264"/>
      <c r="S898" s="296"/>
      <c r="T898" s="296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7"/>
      <c r="F899" s="287"/>
      <c r="G899" s="287"/>
      <c r="H899" s="287"/>
      <c r="I899" s="287"/>
      <c r="J899" s="287"/>
      <c r="K899" s="287"/>
      <c r="L899" s="287"/>
      <c r="M899" s="287"/>
      <c r="N899" s="287"/>
      <c r="O899" s="287"/>
      <c r="P899" s="290"/>
      <c r="Q899" s="287"/>
      <c r="R899" s="264"/>
      <c r="S899" s="296"/>
      <c r="T899" s="296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7"/>
      <c r="F900" s="287"/>
      <c r="G900" s="287"/>
      <c r="H900" s="287"/>
      <c r="I900" s="287"/>
      <c r="J900" s="287"/>
      <c r="K900" s="287"/>
      <c r="L900" s="287"/>
      <c r="M900" s="287"/>
      <c r="N900" s="287"/>
      <c r="O900" s="287"/>
      <c r="P900" s="290"/>
      <c r="Q900" s="287"/>
      <c r="R900" s="264"/>
      <c r="S900" s="296"/>
      <c r="T900" s="296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7"/>
      <c r="F901" s="287"/>
      <c r="G901" s="287"/>
      <c r="H901" s="287"/>
      <c r="I901" s="287"/>
      <c r="J901" s="287"/>
      <c r="K901" s="287"/>
      <c r="L901" s="287"/>
      <c r="M901" s="287"/>
      <c r="N901" s="287"/>
      <c r="O901" s="287"/>
      <c r="P901" s="290"/>
      <c r="Q901" s="287"/>
      <c r="R901" s="264"/>
      <c r="S901" s="296"/>
      <c r="T901" s="296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7"/>
      <c r="F902" s="287"/>
      <c r="G902" s="287"/>
      <c r="H902" s="287"/>
      <c r="I902" s="287"/>
      <c r="J902" s="287"/>
      <c r="K902" s="287"/>
      <c r="L902" s="287"/>
      <c r="M902" s="287"/>
      <c r="N902" s="287"/>
      <c r="O902" s="287"/>
      <c r="P902" s="290"/>
      <c r="Q902" s="287"/>
      <c r="R902" s="264"/>
      <c r="S902" s="296"/>
      <c r="T902" s="296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7"/>
      <c r="F903" s="287"/>
      <c r="G903" s="287"/>
      <c r="H903" s="287"/>
      <c r="I903" s="287"/>
      <c r="J903" s="287"/>
      <c r="K903" s="287"/>
      <c r="L903" s="287"/>
      <c r="M903" s="287"/>
      <c r="N903" s="287"/>
      <c r="O903" s="287"/>
      <c r="P903" s="290"/>
      <c r="Q903" s="287"/>
      <c r="R903" s="264"/>
      <c r="S903" s="296"/>
      <c r="T903" s="296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7"/>
      <c r="F904" s="287"/>
      <c r="G904" s="287"/>
      <c r="H904" s="287"/>
      <c r="I904" s="287"/>
      <c r="J904" s="287"/>
      <c r="K904" s="287"/>
      <c r="L904" s="287"/>
      <c r="M904" s="287"/>
      <c r="N904" s="287"/>
      <c r="O904" s="287"/>
      <c r="P904" s="290"/>
      <c r="Q904" s="287"/>
      <c r="R904" s="264"/>
      <c r="S904" s="296"/>
      <c r="T904" s="296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7"/>
      <c r="F905" s="287"/>
      <c r="G905" s="287"/>
      <c r="H905" s="287"/>
      <c r="I905" s="287"/>
      <c r="J905" s="287"/>
      <c r="K905" s="287"/>
      <c r="L905" s="287"/>
      <c r="M905" s="287"/>
      <c r="N905" s="287"/>
      <c r="O905" s="287"/>
      <c r="P905" s="290"/>
      <c r="Q905" s="287"/>
      <c r="R905" s="264"/>
      <c r="S905" s="296"/>
      <c r="T905" s="296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7"/>
      <c r="F906" s="287"/>
      <c r="G906" s="287"/>
      <c r="H906" s="287"/>
      <c r="I906" s="287"/>
      <c r="J906" s="287"/>
      <c r="K906" s="287"/>
      <c r="L906" s="287"/>
      <c r="M906" s="287"/>
      <c r="N906" s="287"/>
      <c r="O906" s="287"/>
      <c r="P906" s="290"/>
      <c r="Q906" s="287"/>
      <c r="R906" s="264"/>
      <c r="S906" s="296"/>
      <c r="T906" s="296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7"/>
      <c r="F907" s="287"/>
      <c r="G907" s="287"/>
      <c r="H907" s="287"/>
      <c r="I907" s="287"/>
      <c r="J907" s="287"/>
      <c r="K907" s="287"/>
      <c r="L907" s="287"/>
      <c r="M907" s="287"/>
      <c r="N907" s="287"/>
      <c r="O907" s="287"/>
      <c r="P907" s="290"/>
      <c r="Q907" s="287"/>
      <c r="R907" s="264"/>
      <c r="S907" s="296"/>
      <c r="T907" s="296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7"/>
      <c r="F908" s="287"/>
      <c r="G908" s="287"/>
      <c r="H908" s="287"/>
      <c r="I908" s="287"/>
      <c r="J908" s="287"/>
      <c r="K908" s="287"/>
      <c r="L908" s="287"/>
      <c r="M908" s="287"/>
      <c r="N908" s="287"/>
      <c r="O908" s="287"/>
      <c r="P908" s="290"/>
      <c r="Q908" s="287"/>
      <c r="R908" s="264"/>
      <c r="S908" s="296"/>
      <c r="T908" s="296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7"/>
      <c r="F909" s="287"/>
      <c r="G909" s="287"/>
      <c r="H909" s="287"/>
      <c r="I909" s="287"/>
      <c r="J909" s="287"/>
      <c r="K909" s="287"/>
      <c r="L909" s="287"/>
      <c r="M909" s="287"/>
      <c r="N909" s="287"/>
      <c r="O909" s="287"/>
      <c r="P909" s="290"/>
      <c r="Q909" s="287"/>
      <c r="R909" s="264"/>
      <c r="S909" s="296"/>
      <c r="T909" s="296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7"/>
      <c r="F910" s="287"/>
      <c r="G910" s="287"/>
      <c r="H910" s="287"/>
      <c r="I910" s="287"/>
      <c r="J910" s="287"/>
      <c r="K910" s="287"/>
      <c r="L910" s="287"/>
      <c r="M910" s="287"/>
      <c r="N910" s="287"/>
      <c r="O910" s="287"/>
      <c r="P910" s="290"/>
      <c r="Q910" s="287"/>
      <c r="R910" s="264"/>
      <c r="S910" s="296"/>
      <c r="T910" s="296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7"/>
      <c r="F911" s="287"/>
      <c r="G911" s="287"/>
      <c r="H911" s="287"/>
      <c r="I911" s="287"/>
      <c r="J911" s="287"/>
      <c r="K911" s="287"/>
      <c r="L911" s="287"/>
      <c r="M911" s="287"/>
      <c r="N911" s="287"/>
      <c r="O911" s="287"/>
      <c r="P911" s="290"/>
      <c r="Q911" s="287"/>
      <c r="R911" s="264"/>
      <c r="S911" s="296"/>
      <c r="T911" s="296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7"/>
      <c r="F912" s="287"/>
      <c r="G912" s="287"/>
      <c r="H912" s="287"/>
      <c r="I912" s="287"/>
      <c r="J912" s="287"/>
      <c r="K912" s="287"/>
      <c r="L912" s="287"/>
      <c r="M912" s="287"/>
      <c r="N912" s="287"/>
      <c r="O912" s="287"/>
      <c r="P912" s="290"/>
      <c r="Q912" s="287"/>
      <c r="R912" s="264"/>
      <c r="S912" s="296"/>
      <c r="T912" s="296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7"/>
      <c r="F913" s="287"/>
      <c r="G913" s="287"/>
      <c r="H913" s="287"/>
      <c r="I913" s="287"/>
      <c r="J913" s="287"/>
      <c r="K913" s="287"/>
      <c r="L913" s="287"/>
      <c r="M913" s="287"/>
      <c r="N913" s="287"/>
      <c r="O913" s="287"/>
      <c r="P913" s="290"/>
      <c r="Q913" s="287"/>
      <c r="R913" s="264"/>
      <c r="S913" s="296"/>
      <c r="T913" s="296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7"/>
      <c r="F914" s="287"/>
      <c r="G914" s="287"/>
      <c r="H914" s="287"/>
      <c r="I914" s="287"/>
      <c r="J914" s="287"/>
      <c r="K914" s="287"/>
      <c r="L914" s="287"/>
      <c r="M914" s="287"/>
      <c r="N914" s="287"/>
      <c r="O914" s="287"/>
      <c r="P914" s="290"/>
      <c r="Q914" s="287"/>
      <c r="R914" s="264"/>
      <c r="S914" s="296"/>
      <c r="T914" s="296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7"/>
      <c r="F915" s="287"/>
      <c r="G915" s="287"/>
      <c r="H915" s="287"/>
      <c r="I915" s="287"/>
      <c r="J915" s="287"/>
      <c r="K915" s="287"/>
      <c r="L915" s="287"/>
      <c r="M915" s="287"/>
      <c r="N915" s="287"/>
      <c r="O915" s="287"/>
      <c r="P915" s="290"/>
      <c r="Q915" s="287"/>
      <c r="R915" s="264"/>
      <c r="S915" s="296"/>
      <c r="T915" s="296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7"/>
      <c r="F916" s="287"/>
      <c r="G916" s="287"/>
      <c r="H916" s="287"/>
      <c r="I916" s="287"/>
      <c r="J916" s="287"/>
      <c r="K916" s="287"/>
      <c r="L916" s="287"/>
      <c r="M916" s="287"/>
      <c r="N916" s="287"/>
      <c r="O916" s="287"/>
      <c r="P916" s="290"/>
      <c r="Q916" s="287"/>
      <c r="R916" s="264"/>
      <c r="S916" s="296"/>
      <c r="T916" s="296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7"/>
      <c r="F917" s="287"/>
      <c r="G917" s="287"/>
      <c r="H917" s="287"/>
      <c r="I917" s="287"/>
      <c r="J917" s="287"/>
      <c r="K917" s="287"/>
      <c r="L917" s="287"/>
      <c r="M917" s="287"/>
      <c r="N917" s="287"/>
      <c r="O917" s="287"/>
      <c r="P917" s="290"/>
      <c r="Q917" s="287"/>
      <c r="R917" s="264"/>
      <c r="S917" s="296"/>
      <c r="T917" s="296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7"/>
      <c r="F918" s="287"/>
      <c r="G918" s="287"/>
      <c r="H918" s="287"/>
      <c r="I918" s="287"/>
      <c r="J918" s="287"/>
      <c r="K918" s="287"/>
      <c r="L918" s="287"/>
      <c r="M918" s="287"/>
      <c r="N918" s="287"/>
      <c r="O918" s="287"/>
      <c r="P918" s="290"/>
      <c r="Q918" s="287"/>
      <c r="R918" s="264"/>
      <c r="S918" s="296"/>
      <c r="T918" s="296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7"/>
      <c r="F919" s="287"/>
      <c r="G919" s="287"/>
      <c r="H919" s="287"/>
      <c r="I919" s="287"/>
      <c r="J919" s="287"/>
      <c r="K919" s="287"/>
      <c r="L919" s="287"/>
      <c r="M919" s="287"/>
      <c r="N919" s="287"/>
      <c r="O919" s="287"/>
      <c r="P919" s="290"/>
      <c r="Q919" s="287"/>
      <c r="R919" s="264"/>
      <c r="S919" s="296"/>
      <c r="T919" s="296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7"/>
      <c r="F920" s="287"/>
      <c r="G920" s="287"/>
      <c r="H920" s="287"/>
      <c r="I920" s="287"/>
      <c r="J920" s="287"/>
      <c r="K920" s="287"/>
      <c r="L920" s="287"/>
      <c r="M920" s="287"/>
      <c r="N920" s="287"/>
      <c r="O920" s="287"/>
      <c r="P920" s="290"/>
      <c r="Q920" s="287"/>
      <c r="R920" s="264"/>
      <c r="S920" s="296"/>
      <c r="T920" s="296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7"/>
      <c r="F921" s="287"/>
      <c r="G921" s="287"/>
      <c r="H921" s="287"/>
      <c r="I921" s="287"/>
      <c r="J921" s="287"/>
      <c r="K921" s="287"/>
      <c r="L921" s="287"/>
      <c r="M921" s="287"/>
      <c r="N921" s="287"/>
      <c r="O921" s="287"/>
      <c r="P921" s="290"/>
      <c r="Q921" s="287"/>
      <c r="R921" s="264"/>
      <c r="S921" s="296"/>
      <c r="T921" s="296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7"/>
      <c r="F922" s="287"/>
      <c r="G922" s="287"/>
      <c r="H922" s="287"/>
      <c r="I922" s="287"/>
      <c r="J922" s="287"/>
      <c r="K922" s="287"/>
      <c r="L922" s="287"/>
      <c r="M922" s="287"/>
      <c r="N922" s="287"/>
      <c r="O922" s="287"/>
      <c r="P922" s="290"/>
      <c r="Q922" s="287"/>
      <c r="R922" s="264"/>
      <c r="S922" s="296"/>
      <c r="T922" s="296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7"/>
      <c r="F923" s="287"/>
      <c r="G923" s="287"/>
      <c r="H923" s="287"/>
      <c r="I923" s="287"/>
      <c r="J923" s="287"/>
      <c r="K923" s="287"/>
      <c r="L923" s="287"/>
      <c r="M923" s="287"/>
      <c r="N923" s="287"/>
      <c r="O923" s="287"/>
      <c r="P923" s="290"/>
      <c r="Q923" s="287"/>
      <c r="R923" s="264"/>
      <c r="S923" s="296"/>
      <c r="T923" s="296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7"/>
      <c r="F924" s="287"/>
      <c r="G924" s="287"/>
      <c r="H924" s="287"/>
      <c r="I924" s="287"/>
      <c r="J924" s="287"/>
      <c r="K924" s="287"/>
      <c r="L924" s="287"/>
      <c r="M924" s="287"/>
      <c r="N924" s="287"/>
      <c r="O924" s="287"/>
      <c r="P924" s="290"/>
      <c r="Q924" s="287"/>
      <c r="R924" s="264"/>
      <c r="S924" s="296"/>
      <c r="T924" s="296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7"/>
      <c r="F925" s="287"/>
      <c r="G925" s="287"/>
      <c r="H925" s="287"/>
      <c r="I925" s="287"/>
      <c r="J925" s="287"/>
      <c r="K925" s="287"/>
      <c r="L925" s="287"/>
      <c r="M925" s="287"/>
      <c r="N925" s="287"/>
      <c r="O925" s="287"/>
      <c r="P925" s="290"/>
      <c r="Q925" s="287"/>
      <c r="R925" s="264"/>
      <c r="S925" s="296"/>
      <c r="T925" s="296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7"/>
      <c r="F926" s="287"/>
      <c r="G926" s="287"/>
      <c r="H926" s="287"/>
      <c r="I926" s="287"/>
      <c r="J926" s="287"/>
      <c r="K926" s="287"/>
      <c r="L926" s="287"/>
      <c r="M926" s="287"/>
      <c r="N926" s="287"/>
      <c r="O926" s="287"/>
      <c r="P926" s="290"/>
      <c r="Q926" s="287"/>
      <c r="R926" s="264"/>
      <c r="S926" s="296"/>
      <c r="T926" s="296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7"/>
      <c r="F927" s="287"/>
      <c r="G927" s="287"/>
      <c r="H927" s="287"/>
      <c r="I927" s="287"/>
      <c r="J927" s="287"/>
      <c r="K927" s="287"/>
      <c r="L927" s="287"/>
      <c r="M927" s="287"/>
      <c r="N927" s="287"/>
      <c r="O927" s="287"/>
      <c r="P927" s="290"/>
      <c r="Q927" s="287"/>
      <c r="R927" s="264"/>
      <c r="S927" s="296"/>
      <c r="T927" s="296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7"/>
      <c r="F928" s="287"/>
      <c r="G928" s="287"/>
      <c r="H928" s="287"/>
      <c r="I928" s="287"/>
      <c r="J928" s="287"/>
      <c r="K928" s="287"/>
      <c r="L928" s="287"/>
      <c r="M928" s="287"/>
      <c r="N928" s="287"/>
      <c r="O928" s="287"/>
      <c r="P928" s="290"/>
      <c r="Q928" s="287"/>
      <c r="R928" s="264"/>
      <c r="S928" s="296"/>
      <c r="T928" s="296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7"/>
      <c r="F929" s="287"/>
      <c r="G929" s="287"/>
      <c r="H929" s="287"/>
      <c r="I929" s="287"/>
      <c r="J929" s="287"/>
      <c r="K929" s="287"/>
      <c r="L929" s="287"/>
      <c r="M929" s="287"/>
      <c r="N929" s="287"/>
      <c r="O929" s="287"/>
      <c r="P929" s="290"/>
      <c r="Q929" s="287"/>
      <c r="R929" s="264"/>
      <c r="S929" s="296"/>
      <c r="T929" s="296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7"/>
      <c r="F930" s="287"/>
      <c r="G930" s="287"/>
      <c r="H930" s="287"/>
      <c r="I930" s="287"/>
      <c r="J930" s="287"/>
      <c r="K930" s="287"/>
      <c r="L930" s="287"/>
      <c r="M930" s="287"/>
      <c r="N930" s="287"/>
      <c r="O930" s="287"/>
      <c r="P930" s="290"/>
      <c r="Q930" s="287"/>
      <c r="R930" s="264"/>
      <c r="S930" s="296"/>
      <c r="T930" s="296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7"/>
      <c r="F931" s="287"/>
      <c r="G931" s="287"/>
      <c r="H931" s="287"/>
      <c r="I931" s="287"/>
      <c r="J931" s="287"/>
      <c r="K931" s="287"/>
      <c r="L931" s="287"/>
      <c r="M931" s="287"/>
      <c r="N931" s="287"/>
      <c r="O931" s="287"/>
      <c r="P931" s="290"/>
      <c r="Q931" s="287"/>
      <c r="R931" s="264"/>
      <c r="S931" s="296"/>
      <c r="T931" s="296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7"/>
      <c r="F932" s="287"/>
      <c r="G932" s="287"/>
      <c r="H932" s="287"/>
      <c r="I932" s="287"/>
      <c r="J932" s="287"/>
      <c r="K932" s="287"/>
      <c r="L932" s="287"/>
      <c r="M932" s="287"/>
      <c r="N932" s="287"/>
      <c r="O932" s="287"/>
      <c r="P932" s="290"/>
      <c r="Q932" s="287"/>
      <c r="R932" s="264"/>
      <c r="S932" s="296"/>
      <c r="T932" s="296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7"/>
      <c r="F933" s="287"/>
      <c r="G933" s="287"/>
      <c r="H933" s="287"/>
      <c r="I933" s="287"/>
      <c r="J933" s="287"/>
      <c r="K933" s="287"/>
      <c r="L933" s="287"/>
      <c r="M933" s="287"/>
      <c r="N933" s="287"/>
      <c r="O933" s="287"/>
      <c r="P933" s="290"/>
      <c r="Q933" s="287"/>
      <c r="R933" s="264"/>
      <c r="S933" s="296"/>
      <c r="T933" s="296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7"/>
      <c r="F934" s="287"/>
      <c r="G934" s="287"/>
      <c r="H934" s="287"/>
      <c r="I934" s="287"/>
      <c r="J934" s="287"/>
      <c r="K934" s="287"/>
      <c r="L934" s="287"/>
      <c r="M934" s="287"/>
      <c r="N934" s="287"/>
      <c r="O934" s="287"/>
      <c r="P934" s="290"/>
      <c r="Q934" s="287"/>
      <c r="R934" s="264"/>
      <c r="S934" s="296"/>
      <c r="T934" s="296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7"/>
      <c r="F935" s="287"/>
      <c r="G935" s="287"/>
      <c r="H935" s="287"/>
      <c r="I935" s="287"/>
      <c r="J935" s="287"/>
      <c r="K935" s="287"/>
      <c r="L935" s="287"/>
      <c r="M935" s="287"/>
      <c r="N935" s="287"/>
      <c r="O935" s="287"/>
      <c r="P935" s="290"/>
      <c r="Q935" s="287"/>
      <c r="R935" s="264"/>
      <c r="S935" s="296"/>
      <c r="T935" s="296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7"/>
      <c r="F936" s="287"/>
      <c r="G936" s="287"/>
      <c r="H936" s="287"/>
      <c r="I936" s="287"/>
      <c r="J936" s="287"/>
      <c r="K936" s="287"/>
      <c r="L936" s="287"/>
      <c r="M936" s="287"/>
      <c r="N936" s="287"/>
      <c r="O936" s="287"/>
      <c r="P936" s="290"/>
      <c r="Q936" s="287"/>
      <c r="R936" s="264"/>
      <c r="S936" s="296"/>
      <c r="T936" s="296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7"/>
      <c r="F937" s="287"/>
      <c r="G937" s="287"/>
      <c r="H937" s="287"/>
      <c r="I937" s="287"/>
      <c r="J937" s="287"/>
      <c r="K937" s="287"/>
      <c r="L937" s="287"/>
      <c r="M937" s="287"/>
      <c r="N937" s="287"/>
      <c r="O937" s="287"/>
      <c r="P937" s="290"/>
      <c r="Q937" s="287"/>
      <c r="R937" s="264"/>
      <c r="S937" s="296"/>
      <c r="T937" s="296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7"/>
      <c r="F938" s="287"/>
      <c r="G938" s="287"/>
      <c r="H938" s="287"/>
      <c r="I938" s="287"/>
      <c r="J938" s="287"/>
      <c r="K938" s="287"/>
      <c r="L938" s="287"/>
      <c r="M938" s="287"/>
      <c r="N938" s="287"/>
      <c r="O938" s="287"/>
      <c r="P938" s="290"/>
      <c r="Q938" s="287"/>
      <c r="R938" s="264"/>
      <c r="S938" s="296"/>
      <c r="T938" s="296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7"/>
      <c r="F939" s="287"/>
      <c r="G939" s="287"/>
      <c r="H939" s="287"/>
      <c r="I939" s="287"/>
      <c r="J939" s="287"/>
      <c r="K939" s="287"/>
      <c r="L939" s="287"/>
      <c r="M939" s="287"/>
      <c r="N939" s="287"/>
      <c r="O939" s="287"/>
      <c r="P939" s="290"/>
      <c r="Q939" s="287"/>
      <c r="R939" s="264"/>
      <c r="S939" s="296"/>
      <c r="T939" s="296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7"/>
      <c r="F940" s="287"/>
      <c r="G940" s="287"/>
      <c r="H940" s="287"/>
      <c r="I940" s="287"/>
      <c r="J940" s="287"/>
      <c r="K940" s="287"/>
      <c r="L940" s="287"/>
      <c r="M940" s="287"/>
      <c r="N940" s="287"/>
      <c r="O940" s="287"/>
      <c r="P940" s="290"/>
      <c r="Q940" s="287"/>
      <c r="R940" s="264"/>
      <c r="S940" s="296"/>
      <c r="T940" s="296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7"/>
      <c r="F941" s="287"/>
      <c r="G941" s="287"/>
      <c r="H941" s="287"/>
      <c r="I941" s="287"/>
      <c r="J941" s="287"/>
      <c r="K941" s="287"/>
      <c r="L941" s="287"/>
      <c r="M941" s="287"/>
      <c r="N941" s="287"/>
      <c r="O941" s="287"/>
      <c r="P941" s="290"/>
      <c r="Q941" s="287"/>
      <c r="R941" s="264"/>
      <c r="S941" s="296"/>
      <c r="T941" s="296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7"/>
      <c r="F942" s="287"/>
      <c r="G942" s="287"/>
      <c r="H942" s="287"/>
      <c r="I942" s="287"/>
      <c r="J942" s="287"/>
      <c r="K942" s="287"/>
      <c r="L942" s="287"/>
      <c r="M942" s="287"/>
      <c r="N942" s="287"/>
      <c r="O942" s="287"/>
      <c r="P942" s="290"/>
      <c r="Q942" s="287"/>
      <c r="R942" s="264"/>
      <c r="S942" s="296"/>
      <c r="T942" s="296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7"/>
      <c r="F943" s="287"/>
      <c r="G943" s="287"/>
      <c r="H943" s="287"/>
      <c r="I943" s="287"/>
      <c r="J943" s="287"/>
      <c r="K943" s="287"/>
      <c r="L943" s="287"/>
      <c r="M943" s="287"/>
      <c r="N943" s="287"/>
      <c r="O943" s="287"/>
      <c r="P943" s="290"/>
      <c r="Q943" s="287"/>
      <c r="R943" s="264"/>
      <c r="S943" s="296"/>
      <c r="T943" s="296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7"/>
      <c r="F944" s="287"/>
      <c r="G944" s="287"/>
      <c r="H944" s="287"/>
      <c r="I944" s="287"/>
      <c r="J944" s="287"/>
      <c r="K944" s="287"/>
      <c r="L944" s="287"/>
      <c r="M944" s="287"/>
      <c r="N944" s="287"/>
      <c r="O944" s="287"/>
      <c r="P944" s="290"/>
      <c r="Q944" s="287"/>
      <c r="R944" s="264"/>
      <c r="S944" s="296"/>
      <c r="T944" s="296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7"/>
      <c r="F945" s="287"/>
      <c r="G945" s="287"/>
      <c r="H945" s="287"/>
      <c r="I945" s="287"/>
      <c r="J945" s="287"/>
      <c r="K945" s="287"/>
      <c r="L945" s="287"/>
      <c r="M945" s="287"/>
      <c r="N945" s="287"/>
      <c r="O945" s="287"/>
      <c r="P945" s="290"/>
      <c r="Q945" s="287"/>
      <c r="R945" s="264"/>
      <c r="S945" s="296"/>
      <c r="T945" s="296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7"/>
      <c r="F946" s="287"/>
      <c r="G946" s="287"/>
      <c r="H946" s="287"/>
      <c r="I946" s="287"/>
      <c r="J946" s="287"/>
      <c r="K946" s="287"/>
      <c r="L946" s="287"/>
      <c r="M946" s="287"/>
      <c r="N946" s="287"/>
      <c r="O946" s="287"/>
      <c r="P946" s="290"/>
      <c r="Q946" s="287"/>
      <c r="R946" s="264"/>
      <c r="S946" s="296"/>
      <c r="T946" s="296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7"/>
      <c r="F947" s="287"/>
      <c r="G947" s="287"/>
      <c r="H947" s="287"/>
      <c r="I947" s="287"/>
      <c r="J947" s="287"/>
      <c r="K947" s="287"/>
      <c r="L947" s="287"/>
      <c r="M947" s="287"/>
      <c r="N947" s="287"/>
      <c r="O947" s="287"/>
      <c r="P947" s="290"/>
      <c r="Q947" s="287"/>
      <c r="R947" s="264"/>
      <c r="S947" s="296"/>
      <c r="T947" s="296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7"/>
      <c r="F948" s="287"/>
      <c r="G948" s="287"/>
      <c r="H948" s="287"/>
      <c r="I948" s="287"/>
      <c r="J948" s="287"/>
      <c r="K948" s="287"/>
      <c r="L948" s="287"/>
      <c r="M948" s="287"/>
      <c r="N948" s="287"/>
      <c r="O948" s="287"/>
      <c r="P948" s="290"/>
      <c r="Q948" s="287"/>
      <c r="R948" s="264"/>
      <c r="S948" s="296"/>
      <c r="T948" s="296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7"/>
      <c r="F949" s="287"/>
      <c r="G949" s="287"/>
      <c r="H949" s="287"/>
      <c r="I949" s="287"/>
      <c r="J949" s="287"/>
      <c r="K949" s="287"/>
      <c r="L949" s="287"/>
      <c r="M949" s="287"/>
      <c r="N949" s="287"/>
      <c r="O949" s="287"/>
      <c r="P949" s="290"/>
      <c r="Q949" s="287"/>
      <c r="R949" s="264"/>
      <c r="S949" s="296"/>
      <c r="T949" s="296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7"/>
      <c r="F950" s="287"/>
      <c r="G950" s="287"/>
      <c r="H950" s="287"/>
      <c r="I950" s="287"/>
      <c r="J950" s="287"/>
      <c r="K950" s="287"/>
      <c r="L950" s="287"/>
      <c r="M950" s="287"/>
      <c r="N950" s="287"/>
      <c r="O950" s="287"/>
      <c r="P950" s="290"/>
      <c r="Q950" s="287"/>
      <c r="R950" s="264"/>
      <c r="S950" s="296"/>
      <c r="T950" s="296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7"/>
      <c r="F951" s="287"/>
      <c r="G951" s="287"/>
      <c r="H951" s="287"/>
      <c r="I951" s="287"/>
      <c r="J951" s="287"/>
      <c r="K951" s="287"/>
      <c r="L951" s="287"/>
      <c r="M951" s="287"/>
      <c r="N951" s="287"/>
      <c r="O951" s="287"/>
      <c r="P951" s="290"/>
      <c r="Q951" s="287"/>
      <c r="R951" s="264"/>
      <c r="S951" s="296"/>
      <c r="T951" s="296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7"/>
      <c r="F952" s="287"/>
      <c r="G952" s="287"/>
      <c r="H952" s="287"/>
      <c r="I952" s="287"/>
      <c r="J952" s="287"/>
      <c r="K952" s="287"/>
      <c r="L952" s="287"/>
      <c r="M952" s="287"/>
      <c r="N952" s="287"/>
      <c r="O952" s="287"/>
      <c r="P952" s="290"/>
      <c r="Q952" s="287"/>
      <c r="R952" s="264"/>
      <c r="S952" s="296"/>
      <c r="T952" s="296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7"/>
      <c r="F953" s="287"/>
      <c r="G953" s="287"/>
      <c r="H953" s="287"/>
      <c r="I953" s="287"/>
      <c r="J953" s="287"/>
      <c r="K953" s="287"/>
      <c r="L953" s="287"/>
      <c r="M953" s="287"/>
      <c r="N953" s="287"/>
      <c r="O953" s="287"/>
      <c r="P953" s="290"/>
      <c r="Q953" s="287"/>
      <c r="R953" s="264"/>
      <c r="S953" s="296"/>
      <c r="T953" s="296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7"/>
      <c r="F954" s="287"/>
      <c r="G954" s="287"/>
      <c r="H954" s="287"/>
      <c r="I954" s="287"/>
      <c r="J954" s="287"/>
      <c r="K954" s="287"/>
      <c r="L954" s="287"/>
      <c r="M954" s="287"/>
      <c r="N954" s="287"/>
      <c r="O954" s="287"/>
      <c r="P954" s="290"/>
      <c r="Q954" s="287"/>
      <c r="R954" s="264"/>
      <c r="S954" s="296"/>
      <c r="T954" s="296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7"/>
      <c r="F955" s="287"/>
      <c r="G955" s="287"/>
      <c r="H955" s="287"/>
      <c r="I955" s="287"/>
      <c r="J955" s="287"/>
      <c r="K955" s="287"/>
      <c r="L955" s="287"/>
      <c r="M955" s="287"/>
      <c r="N955" s="287"/>
      <c r="O955" s="287"/>
      <c r="P955" s="290"/>
      <c r="Q955" s="287"/>
      <c r="R955" s="264"/>
      <c r="S955" s="296"/>
      <c r="T955" s="296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7"/>
      <c r="F956" s="287"/>
      <c r="G956" s="287"/>
      <c r="H956" s="287"/>
      <c r="I956" s="287"/>
      <c r="J956" s="287"/>
      <c r="K956" s="287"/>
      <c r="L956" s="287"/>
      <c r="M956" s="287"/>
      <c r="N956" s="287"/>
      <c r="O956" s="287"/>
      <c r="P956" s="290"/>
      <c r="Q956" s="287"/>
      <c r="R956" s="264"/>
      <c r="S956" s="296"/>
      <c r="T956" s="296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7"/>
      <c r="F957" s="287"/>
      <c r="G957" s="287"/>
      <c r="H957" s="287"/>
      <c r="I957" s="287"/>
      <c r="J957" s="287"/>
      <c r="K957" s="287"/>
      <c r="L957" s="287"/>
      <c r="M957" s="287"/>
      <c r="N957" s="287"/>
      <c r="O957" s="287"/>
      <c r="P957" s="290"/>
      <c r="Q957" s="287"/>
      <c r="R957" s="264"/>
      <c r="S957" s="296"/>
      <c r="T957" s="296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7"/>
      <c r="F958" s="287"/>
      <c r="G958" s="287"/>
      <c r="H958" s="287"/>
      <c r="I958" s="287"/>
      <c r="J958" s="287"/>
      <c r="K958" s="287"/>
      <c r="L958" s="287"/>
      <c r="M958" s="287"/>
      <c r="N958" s="287"/>
      <c r="O958" s="287"/>
      <c r="P958" s="290"/>
      <c r="Q958" s="287"/>
      <c r="R958" s="264"/>
      <c r="S958" s="296"/>
      <c r="T958" s="296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7"/>
      <c r="F959" s="287"/>
      <c r="G959" s="287"/>
      <c r="H959" s="287"/>
      <c r="I959" s="287"/>
      <c r="J959" s="287"/>
      <c r="K959" s="287"/>
      <c r="L959" s="287"/>
      <c r="M959" s="287"/>
      <c r="N959" s="287"/>
      <c r="O959" s="287"/>
      <c r="P959" s="290"/>
      <c r="Q959" s="287"/>
      <c r="R959" s="264"/>
      <c r="S959" s="296"/>
      <c r="T959" s="296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7"/>
      <c r="F960" s="287"/>
      <c r="G960" s="287"/>
      <c r="H960" s="287"/>
      <c r="I960" s="287"/>
      <c r="J960" s="287"/>
      <c r="K960" s="287"/>
      <c r="L960" s="287"/>
      <c r="M960" s="287"/>
      <c r="N960" s="287"/>
      <c r="O960" s="287"/>
      <c r="P960" s="290"/>
      <c r="Q960" s="287"/>
      <c r="R960" s="264"/>
      <c r="S960" s="296"/>
      <c r="T960" s="296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7"/>
      <c r="F961" s="287"/>
      <c r="G961" s="287"/>
      <c r="H961" s="287"/>
      <c r="I961" s="287"/>
      <c r="J961" s="287"/>
      <c r="K961" s="287"/>
      <c r="L961" s="287"/>
      <c r="M961" s="287"/>
      <c r="N961" s="287"/>
      <c r="O961" s="287"/>
      <c r="P961" s="290"/>
      <c r="Q961" s="287"/>
      <c r="R961" s="264"/>
      <c r="S961" s="296"/>
      <c r="T961" s="296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7"/>
      <c r="F962" s="287"/>
      <c r="G962" s="287"/>
      <c r="H962" s="287"/>
      <c r="I962" s="287"/>
      <c r="J962" s="287"/>
      <c r="K962" s="287"/>
      <c r="L962" s="287"/>
      <c r="M962" s="287"/>
      <c r="N962" s="287"/>
      <c r="O962" s="287"/>
      <c r="P962" s="290"/>
      <c r="Q962" s="287"/>
      <c r="R962" s="264"/>
      <c r="S962" s="296"/>
      <c r="T962" s="296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7"/>
      <c r="F963" s="287"/>
      <c r="G963" s="287"/>
      <c r="H963" s="287"/>
      <c r="I963" s="287"/>
      <c r="J963" s="287"/>
      <c r="K963" s="287"/>
      <c r="L963" s="287"/>
      <c r="M963" s="287"/>
      <c r="N963" s="287"/>
      <c r="O963" s="287"/>
      <c r="P963" s="290"/>
      <c r="Q963" s="287"/>
      <c r="R963" s="264"/>
      <c r="S963" s="296"/>
      <c r="T963" s="296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7"/>
      <c r="F964" s="287"/>
      <c r="G964" s="287"/>
      <c r="H964" s="287"/>
      <c r="I964" s="287"/>
      <c r="J964" s="287"/>
      <c r="K964" s="287"/>
      <c r="L964" s="287"/>
      <c r="M964" s="287"/>
      <c r="N964" s="287"/>
      <c r="O964" s="287"/>
      <c r="P964" s="290"/>
      <c r="Q964" s="287"/>
      <c r="R964" s="264"/>
      <c r="S964" s="296"/>
      <c r="T964" s="296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7"/>
      <c r="F965" s="287"/>
      <c r="G965" s="287"/>
      <c r="H965" s="287"/>
      <c r="I965" s="287"/>
      <c r="J965" s="287"/>
      <c r="K965" s="287"/>
      <c r="L965" s="287"/>
      <c r="M965" s="287"/>
      <c r="N965" s="287"/>
      <c r="O965" s="287"/>
      <c r="P965" s="290"/>
      <c r="Q965" s="287"/>
      <c r="R965" s="264"/>
      <c r="S965" s="296"/>
      <c r="T965" s="296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7"/>
      <c r="F966" s="287"/>
      <c r="G966" s="287"/>
      <c r="H966" s="287"/>
      <c r="I966" s="287"/>
      <c r="J966" s="287"/>
      <c r="K966" s="287"/>
      <c r="L966" s="287"/>
      <c r="M966" s="287"/>
      <c r="N966" s="287"/>
      <c r="O966" s="287"/>
      <c r="P966" s="290"/>
      <c r="Q966" s="287"/>
      <c r="R966" s="264"/>
      <c r="S966" s="296"/>
      <c r="T966" s="296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7"/>
      <c r="F967" s="287"/>
      <c r="G967" s="287"/>
      <c r="H967" s="287"/>
      <c r="I967" s="287"/>
      <c r="J967" s="287"/>
      <c r="K967" s="287"/>
      <c r="L967" s="287"/>
      <c r="M967" s="287"/>
      <c r="N967" s="287"/>
      <c r="O967" s="287"/>
      <c r="P967" s="290"/>
      <c r="Q967" s="287"/>
      <c r="R967" s="264"/>
      <c r="S967" s="296"/>
      <c r="T967" s="296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7"/>
      <c r="F968" s="287"/>
      <c r="G968" s="287"/>
      <c r="H968" s="287"/>
      <c r="I968" s="287"/>
      <c r="J968" s="287"/>
      <c r="K968" s="287"/>
      <c r="L968" s="287"/>
      <c r="M968" s="287"/>
      <c r="N968" s="287"/>
      <c r="O968" s="287"/>
      <c r="P968" s="290"/>
      <c r="Q968" s="287"/>
      <c r="R968" s="264"/>
      <c r="S968" s="296"/>
      <c r="T968" s="296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7"/>
      <c r="F969" s="287"/>
      <c r="G969" s="287"/>
      <c r="H969" s="287"/>
      <c r="I969" s="287"/>
      <c r="J969" s="287"/>
      <c r="K969" s="287"/>
      <c r="L969" s="287"/>
      <c r="M969" s="287"/>
      <c r="N969" s="287"/>
      <c r="O969" s="287"/>
      <c r="P969" s="290"/>
      <c r="Q969" s="287"/>
      <c r="R969" s="264"/>
      <c r="S969" s="296"/>
      <c r="T969" s="296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7"/>
      <c r="F970" s="287"/>
      <c r="G970" s="287"/>
      <c r="H970" s="287"/>
      <c r="I970" s="287"/>
      <c r="J970" s="287"/>
      <c r="K970" s="287"/>
      <c r="L970" s="287"/>
      <c r="M970" s="287"/>
      <c r="N970" s="287"/>
      <c r="O970" s="287"/>
      <c r="P970" s="290"/>
      <c r="Q970" s="287"/>
      <c r="R970" s="264"/>
      <c r="S970" s="296"/>
      <c r="T970" s="296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7"/>
      <c r="F971" s="287"/>
      <c r="G971" s="287"/>
      <c r="H971" s="287"/>
      <c r="I971" s="287"/>
      <c r="J971" s="287"/>
      <c r="K971" s="287"/>
      <c r="L971" s="287"/>
      <c r="M971" s="287"/>
      <c r="N971" s="287"/>
      <c r="O971" s="287"/>
      <c r="P971" s="290"/>
      <c r="Q971" s="287"/>
      <c r="R971" s="264"/>
      <c r="S971" s="296"/>
      <c r="T971" s="296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7"/>
      <c r="F972" s="287"/>
      <c r="G972" s="287"/>
      <c r="H972" s="287"/>
      <c r="I972" s="287"/>
      <c r="J972" s="287"/>
      <c r="K972" s="287"/>
      <c r="L972" s="287"/>
      <c r="M972" s="287"/>
      <c r="N972" s="287"/>
      <c r="O972" s="287"/>
      <c r="P972" s="290"/>
      <c r="Q972" s="287"/>
      <c r="R972" s="264"/>
      <c r="S972" s="296"/>
      <c r="T972" s="296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7"/>
      <c r="F973" s="287"/>
      <c r="G973" s="287"/>
      <c r="H973" s="287"/>
      <c r="I973" s="287"/>
      <c r="J973" s="287"/>
      <c r="K973" s="287"/>
      <c r="L973" s="287"/>
      <c r="M973" s="287"/>
      <c r="N973" s="287"/>
      <c r="O973" s="287"/>
      <c r="P973" s="290"/>
      <c r="Q973" s="287"/>
      <c r="R973" s="264"/>
      <c r="S973" s="296"/>
      <c r="T973" s="296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7"/>
      <c r="F974" s="287"/>
      <c r="G974" s="287"/>
      <c r="H974" s="287"/>
      <c r="I974" s="287"/>
      <c r="J974" s="287"/>
      <c r="K974" s="287"/>
      <c r="L974" s="287"/>
      <c r="M974" s="287"/>
      <c r="N974" s="287"/>
      <c r="O974" s="287"/>
      <c r="P974" s="290"/>
      <c r="Q974" s="287"/>
      <c r="R974" s="264"/>
      <c r="S974" s="296"/>
      <c r="T974" s="296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7"/>
      <c r="F975" s="287"/>
      <c r="G975" s="287"/>
      <c r="H975" s="287"/>
      <c r="I975" s="287"/>
      <c r="J975" s="287"/>
      <c r="K975" s="287"/>
      <c r="L975" s="287"/>
      <c r="M975" s="287"/>
      <c r="N975" s="287"/>
      <c r="O975" s="287"/>
      <c r="P975" s="290"/>
      <c r="Q975" s="287"/>
      <c r="R975" s="264"/>
      <c r="S975" s="296"/>
      <c r="T975" s="296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7"/>
      <c r="F976" s="287"/>
      <c r="G976" s="287"/>
      <c r="H976" s="287"/>
      <c r="I976" s="287"/>
      <c r="J976" s="287"/>
      <c r="K976" s="287"/>
      <c r="L976" s="287"/>
      <c r="M976" s="287"/>
      <c r="N976" s="287"/>
      <c r="O976" s="287"/>
      <c r="P976" s="290"/>
      <c r="Q976" s="287"/>
      <c r="R976" s="264"/>
      <c r="S976" s="296"/>
      <c r="T976" s="296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7"/>
      <c r="F977" s="287"/>
      <c r="G977" s="287"/>
      <c r="H977" s="287"/>
      <c r="I977" s="287"/>
      <c r="J977" s="287"/>
      <c r="K977" s="287"/>
      <c r="L977" s="287"/>
      <c r="M977" s="287"/>
      <c r="N977" s="287"/>
      <c r="O977" s="287"/>
      <c r="P977" s="290"/>
      <c r="Q977" s="287"/>
      <c r="R977" s="264"/>
      <c r="S977" s="296"/>
      <c r="T977" s="296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7"/>
      <c r="F978" s="287"/>
      <c r="G978" s="287"/>
      <c r="H978" s="287"/>
      <c r="I978" s="287"/>
      <c r="J978" s="287"/>
      <c r="K978" s="287"/>
      <c r="L978" s="287"/>
      <c r="M978" s="287"/>
      <c r="N978" s="287"/>
      <c r="O978" s="287"/>
      <c r="P978" s="290"/>
      <c r="Q978" s="287"/>
      <c r="R978" s="264"/>
      <c r="S978" s="296"/>
      <c r="T978" s="296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7"/>
      <c r="F979" s="287"/>
      <c r="G979" s="287"/>
      <c r="H979" s="287"/>
      <c r="I979" s="287"/>
      <c r="J979" s="287"/>
      <c r="K979" s="287"/>
      <c r="L979" s="287"/>
      <c r="M979" s="287"/>
      <c r="N979" s="287"/>
      <c r="O979" s="287"/>
      <c r="P979" s="290"/>
      <c r="Q979" s="287"/>
      <c r="R979" s="264"/>
      <c r="S979" s="296"/>
      <c r="T979" s="296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7"/>
      <c r="F980" s="287"/>
      <c r="G980" s="287"/>
      <c r="H980" s="287"/>
      <c r="I980" s="287"/>
      <c r="J980" s="287"/>
      <c r="K980" s="287"/>
      <c r="L980" s="287"/>
      <c r="M980" s="287"/>
      <c r="N980" s="287"/>
      <c r="O980" s="287"/>
      <c r="P980" s="290"/>
      <c r="Q980" s="287"/>
      <c r="R980" s="264"/>
      <c r="S980" s="296"/>
      <c r="T980" s="296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7"/>
      <c r="F981" s="287"/>
      <c r="G981" s="287"/>
      <c r="H981" s="287"/>
      <c r="I981" s="287"/>
      <c r="J981" s="287"/>
      <c r="K981" s="287"/>
      <c r="L981" s="287"/>
      <c r="M981" s="287"/>
      <c r="N981" s="287"/>
      <c r="O981" s="287"/>
      <c r="P981" s="290"/>
      <c r="Q981" s="287"/>
      <c r="R981" s="264"/>
      <c r="S981" s="296"/>
      <c r="T981" s="296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7"/>
      <c r="F982" s="287"/>
      <c r="G982" s="287"/>
      <c r="H982" s="287"/>
      <c r="I982" s="287"/>
      <c r="J982" s="287"/>
      <c r="K982" s="287"/>
      <c r="L982" s="287"/>
      <c r="M982" s="287"/>
      <c r="N982" s="287"/>
      <c r="O982" s="287"/>
      <c r="P982" s="290"/>
      <c r="Q982" s="287"/>
      <c r="R982" s="264"/>
      <c r="S982" s="296"/>
      <c r="T982" s="296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7"/>
      <c r="F983" s="287"/>
      <c r="G983" s="287"/>
      <c r="H983" s="287"/>
      <c r="I983" s="287"/>
      <c r="J983" s="287"/>
      <c r="K983" s="287"/>
      <c r="L983" s="287"/>
      <c r="M983" s="287"/>
      <c r="N983" s="287"/>
      <c r="O983" s="287"/>
      <c r="P983" s="290"/>
      <c r="Q983" s="287"/>
      <c r="R983" s="264"/>
      <c r="S983" s="296"/>
      <c r="T983" s="296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7"/>
      <c r="F984" s="287"/>
      <c r="G984" s="287"/>
      <c r="H984" s="287"/>
      <c r="I984" s="287"/>
      <c r="J984" s="287"/>
      <c r="K984" s="287"/>
      <c r="L984" s="287"/>
      <c r="M984" s="287"/>
      <c r="N984" s="287"/>
      <c r="O984" s="287"/>
      <c r="P984" s="290"/>
      <c r="Q984" s="287"/>
      <c r="R984" s="264"/>
      <c r="S984" s="296"/>
      <c r="T984" s="296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7"/>
      <c r="F985" s="287"/>
      <c r="G985" s="287"/>
      <c r="H985" s="287"/>
      <c r="I985" s="287"/>
      <c r="J985" s="287"/>
      <c r="K985" s="287"/>
      <c r="L985" s="287"/>
      <c r="M985" s="287"/>
      <c r="N985" s="287"/>
      <c r="O985" s="287"/>
      <c r="P985" s="290"/>
      <c r="Q985" s="287"/>
      <c r="R985" s="264"/>
      <c r="S985" s="296"/>
      <c r="T985" s="296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7"/>
      <c r="F986" s="287"/>
      <c r="G986" s="287"/>
      <c r="H986" s="287"/>
      <c r="I986" s="287"/>
      <c r="J986" s="287"/>
      <c r="K986" s="287"/>
      <c r="L986" s="287"/>
      <c r="M986" s="287"/>
      <c r="N986" s="287"/>
      <c r="O986" s="287"/>
      <c r="P986" s="290"/>
      <c r="Q986" s="287"/>
      <c r="R986" s="264"/>
      <c r="S986" s="296"/>
      <c r="T986" s="296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7"/>
      <c r="F987" s="287"/>
      <c r="G987" s="287"/>
      <c r="H987" s="287"/>
      <c r="I987" s="287"/>
      <c r="J987" s="287"/>
      <c r="K987" s="287"/>
      <c r="L987" s="287"/>
      <c r="M987" s="287"/>
      <c r="N987" s="287"/>
      <c r="O987" s="287"/>
      <c r="P987" s="290"/>
      <c r="Q987" s="287"/>
      <c r="R987" s="264"/>
      <c r="S987" s="296"/>
      <c r="T987" s="296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7"/>
      <c r="F988" s="287"/>
      <c r="G988" s="287"/>
      <c r="H988" s="287"/>
      <c r="I988" s="287"/>
      <c r="J988" s="287"/>
      <c r="K988" s="287"/>
      <c r="L988" s="287"/>
      <c r="M988" s="287"/>
      <c r="N988" s="287"/>
      <c r="O988" s="287"/>
      <c r="P988" s="290"/>
      <c r="Q988" s="287"/>
      <c r="R988" s="264"/>
      <c r="S988" s="296"/>
      <c r="T988" s="296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92"/>
  <sheetViews>
    <sheetView tabSelected="1" topLeftCell="A424" zoomScale="85" zoomScaleNormal="85" workbookViewId="0">
      <selection activeCell="N442" sqref="N442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9.25" style="193" customWidth="1"/>
    <col min="6" max="6" width="17" style="289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4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1" t="s">
        <v>1</v>
      </c>
      <c r="B2" s="316"/>
      <c r="C2" s="316"/>
      <c r="D2" s="316"/>
      <c r="E2" s="316"/>
      <c r="F2" s="316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4" t="s">
        <v>2</v>
      </c>
      <c r="W2" s="316"/>
      <c r="X2" s="316"/>
      <c r="Y2" s="316"/>
      <c r="Z2" s="316"/>
      <c r="AA2" s="316"/>
      <c r="AB2" s="316"/>
      <c r="AC2" s="316"/>
      <c r="AD2" s="196"/>
    </row>
    <row r="3" spans="1:30" ht="23.25" customHeight="1">
      <c r="A3" s="340" t="s">
        <v>3</v>
      </c>
      <c r="B3" s="316"/>
      <c r="C3" s="316"/>
      <c r="D3" s="316"/>
      <c r="E3" s="316"/>
      <c r="F3" s="316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42" t="s">
        <v>4</v>
      </c>
      <c r="W3" s="316"/>
      <c r="X3" s="316"/>
      <c r="Y3" s="316"/>
      <c r="Z3" s="316"/>
      <c r="AA3" s="316"/>
      <c r="AB3" s="316"/>
      <c r="AC3" s="316"/>
      <c r="AD3" s="195"/>
    </row>
    <row r="4" spans="1:30" ht="39" customHeight="1">
      <c r="A4" s="346" t="s">
        <v>513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5"/>
    </row>
    <row r="5" spans="1:30" ht="26.25" customHeight="1">
      <c r="A5" s="348" t="s">
        <v>141</v>
      </c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36" t="s">
        <v>5</v>
      </c>
      <c r="B7" s="333" t="s">
        <v>6</v>
      </c>
      <c r="C7" s="321"/>
      <c r="D7" s="328" t="s">
        <v>142</v>
      </c>
      <c r="E7" s="336" t="s">
        <v>47</v>
      </c>
      <c r="F7" s="336" t="s">
        <v>48</v>
      </c>
      <c r="G7" s="405" t="s">
        <v>49</v>
      </c>
      <c r="H7" s="407" t="s">
        <v>7</v>
      </c>
      <c r="I7" s="318"/>
      <c r="J7" s="318"/>
      <c r="K7" s="318"/>
      <c r="L7" s="318"/>
      <c r="M7" s="318"/>
      <c r="N7" s="318"/>
      <c r="O7" s="318"/>
      <c r="P7" s="318"/>
      <c r="Q7" s="318"/>
      <c r="R7" s="339"/>
      <c r="S7" s="400" t="s">
        <v>50</v>
      </c>
      <c r="T7" s="325" t="s">
        <v>51</v>
      </c>
      <c r="U7" s="400" t="s">
        <v>52</v>
      </c>
      <c r="V7" s="325" t="s">
        <v>9</v>
      </c>
      <c r="W7" s="400" t="s">
        <v>53</v>
      </c>
      <c r="X7" s="388" t="s">
        <v>10</v>
      </c>
      <c r="Y7" s="388" t="s">
        <v>11</v>
      </c>
      <c r="Z7" s="388" t="s">
        <v>12</v>
      </c>
      <c r="AA7" s="388" t="s">
        <v>13</v>
      </c>
      <c r="AB7" s="388" t="s">
        <v>519</v>
      </c>
      <c r="AC7" s="389" t="s">
        <v>518</v>
      </c>
      <c r="AD7" s="35"/>
    </row>
    <row r="8" spans="1:30" ht="24.75" customHeight="1">
      <c r="A8" s="337"/>
      <c r="B8" s="334"/>
      <c r="C8" s="335"/>
      <c r="D8" s="416"/>
      <c r="E8" s="337"/>
      <c r="F8" s="337"/>
      <c r="G8" s="337"/>
      <c r="H8" s="406" t="s">
        <v>54</v>
      </c>
      <c r="I8" s="339"/>
      <c r="J8" s="125" t="s">
        <v>55</v>
      </c>
      <c r="K8" s="410" t="s">
        <v>56</v>
      </c>
      <c r="L8" s="339"/>
      <c r="M8" s="325" t="s">
        <v>15</v>
      </c>
      <c r="N8" s="325" t="s">
        <v>16</v>
      </c>
      <c r="O8" s="325" t="s">
        <v>17</v>
      </c>
      <c r="P8" s="325" t="s">
        <v>18</v>
      </c>
      <c r="Q8" s="325" t="s">
        <v>19</v>
      </c>
      <c r="R8" s="325" t="s">
        <v>20</v>
      </c>
      <c r="S8" s="337"/>
      <c r="T8" s="337"/>
      <c r="U8" s="337"/>
      <c r="V8" s="337"/>
      <c r="W8" s="337"/>
      <c r="X8" s="337"/>
      <c r="Y8" s="337"/>
      <c r="Z8" s="337"/>
      <c r="AA8" s="337"/>
      <c r="AB8" s="337"/>
      <c r="AC8" s="337"/>
      <c r="AD8" s="35"/>
    </row>
    <row r="9" spans="1:30" ht="84.75" customHeight="1">
      <c r="A9" s="332"/>
      <c r="B9" s="322"/>
      <c r="C9" s="324"/>
      <c r="D9" s="417"/>
      <c r="E9" s="332"/>
      <c r="F9" s="332"/>
      <c r="G9" s="332"/>
      <c r="H9" s="36" t="s">
        <v>57</v>
      </c>
      <c r="I9" s="36" t="s">
        <v>58</v>
      </c>
      <c r="J9" s="408" t="s">
        <v>59</v>
      </c>
      <c r="K9" s="36" t="s">
        <v>57</v>
      </c>
      <c r="L9" s="36" t="s">
        <v>58</v>
      </c>
      <c r="M9" s="332"/>
      <c r="N9" s="332"/>
      <c r="O9" s="332"/>
      <c r="P9" s="332"/>
      <c r="Q9" s="332"/>
      <c r="R9" s="332"/>
      <c r="S9" s="337"/>
      <c r="T9" s="332"/>
      <c r="U9" s="337"/>
      <c r="V9" s="332"/>
      <c r="W9" s="337"/>
      <c r="X9" s="332"/>
      <c r="Y9" s="332"/>
      <c r="Z9" s="332"/>
      <c r="AA9" s="332"/>
      <c r="AB9" s="332"/>
      <c r="AC9" s="332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09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32"/>
      <c r="T10" s="14" t="s">
        <v>39</v>
      </c>
      <c r="U10" s="332"/>
      <c r="V10" s="40" t="s">
        <v>40</v>
      </c>
      <c r="W10" s="332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68">
        <v>157.5</v>
      </c>
      <c r="O11" s="355">
        <v>0</v>
      </c>
      <c r="P11" s="390">
        <f>SUM(M11:M30)+N11+O11</f>
        <v>862.5</v>
      </c>
      <c r="Q11" s="355">
        <v>0</v>
      </c>
      <c r="R11" s="353">
        <v>0</v>
      </c>
      <c r="S11" s="359">
        <v>450</v>
      </c>
      <c r="T11" s="355">
        <v>450</v>
      </c>
      <c r="U11" s="359">
        <v>112</v>
      </c>
      <c r="V11" s="357">
        <v>112</v>
      </c>
      <c r="W11" s="359">
        <v>56</v>
      </c>
      <c r="X11" s="357">
        <v>56</v>
      </c>
      <c r="Y11" s="390">
        <f>ROUND((P11-T11),1)</f>
        <v>412.5</v>
      </c>
      <c r="Z11" s="384">
        <f>IF(OR(SUM(V11:V30)="",SUM(Q11:Q30)=""),0,IF(OR(SUM(U11:U30)=320,SUM(V11:V30)&gt;0),ROUND((SUM(Q11:Q30)-SUM(V11:V30)),1),0))</f>
        <v>-112</v>
      </c>
      <c r="AA11" s="384">
        <f>IF(OR(SUM(X11:X30)="",SUM(R11:R30)=""),0,IF(OR(SUM(W11:W30)=160,SUM(X11:X30)&gt;0),ROUND((SUM(R11:R30)-SUM(X11:X30)),1),0))</f>
        <v>-56</v>
      </c>
      <c r="AB11" s="355"/>
      <c r="AC11" s="378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/>
      <c r="Z13" s="337"/>
      <c r="AA13" s="337"/>
      <c r="AB13" s="337"/>
      <c r="AC13" s="337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/>
      <c r="Z14" s="337"/>
      <c r="AA14" s="337"/>
      <c r="AB14" s="337"/>
      <c r="AC14" s="337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337"/>
      <c r="AC15" s="337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37"/>
      <c r="O16" s="337"/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  <c r="AA16" s="337"/>
      <c r="AB16" s="337"/>
      <c r="AC16" s="337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2"/>
      <c r="O17" s="352"/>
      <c r="P17" s="352"/>
      <c r="Q17" s="352"/>
      <c r="R17" s="352"/>
      <c r="S17" s="352"/>
      <c r="T17" s="352"/>
      <c r="U17" s="352"/>
      <c r="V17" s="352"/>
      <c r="W17" s="352"/>
      <c r="X17" s="352"/>
      <c r="Y17" s="352"/>
      <c r="Z17" s="352"/>
      <c r="AA17" s="352"/>
      <c r="AB17" s="352"/>
      <c r="AC17" s="352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2"/>
      <c r="O18" s="352"/>
      <c r="P18" s="352"/>
      <c r="Q18" s="352"/>
      <c r="R18" s="352"/>
      <c r="S18" s="352"/>
      <c r="T18" s="352"/>
      <c r="U18" s="352"/>
      <c r="V18" s="352"/>
      <c r="W18" s="352"/>
      <c r="X18" s="352"/>
      <c r="Y18" s="352"/>
      <c r="Z18" s="352"/>
      <c r="AA18" s="352"/>
      <c r="AB18" s="352"/>
      <c r="AC18" s="352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2"/>
      <c r="O19" s="352"/>
      <c r="P19" s="352"/>
      <c r="Q19" s="352"/>
      <c r="R19" s="352"/>
      <c r="S19" s="352"/>
      <c r="T19" s="352"/>
      <c r="U19" s="352"/>
      <c r="V19" s="352"/>
      <c r="W19" s="352"/>
      <c r="X19" s="352"/>
      <c r="Y19" s="352"/>
      <c r="Z19" s="352"/>
      <c r="AA19" s="352"/>
      <c r="AB19" s="352"/>
      <c r="AC19" s="352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2"/>
      <c r="O20" s="352"/>
      <c r="P20" s="352"/>
      <c r="Q20" s="352"/>
      <c r="R20" s="352"/>
      <c r="S20" s="352"/>
      <c r="T20" s="352"/>
      <c r="U20" s="352"/>
      <c r="V20" s="352"/>
      <c r="W20" s="352"/>
      <c r="X20" s="352"/>
      <c r="Y20" s="352"/>
      <c r="Z20" s="352"/>
      <c r="AA20" s="352"/>
      <c r="AB20" s="352"/>
      <c r="AC20" s="352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2"/>
      <c r="O21" s="352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2"/>
      <c r="O22" s="352"/>
      <c r="P22" s="352"/>
      <c r="Q22" s="352"/>
      <c r="R22" s="352"/>
      <c r="S22" s="352"/>
      <c r="T22" s="352"/>
      <c r="U22" s="352"/>
      <c r="V22" s="352"/>
      <c r="W22" s="352"/>
      <c r="X22" s="352"/>
      <c r="Y22" s="352"/>
      <c r="Z22" s="352"/>
      <c r="AA22" s="352"/>
      <c r="AB22" s="352"/>
      <c r="AC22" s="352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2"/>
      <c r="O23" s="352"/>
      <c r="P23" s="352"/>
      <c r="Q23" s="352"/>
      <c r="R23" s="352"/>
      <c r="S23" s="352"/>
      <c r="T23" s="352"/>
      <c r="U23" s="352"/>
      <c r="V23" s="352"/>
      <c r="W23" s="352"/>
      <c r="X23" s="352"/>
      <c r="Y23" s="352"/>
      <c r="Z23" s="352"/>
      <c r="AA23" s="352"/>
      <c r="AB23" s="352"/>
      <c r="AC23" s="352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2"/>
      <c r="O24" s="352"/>
      <c r="P24" s="352"/>
      <c r="Q24" s="352"/>
      <c r="R24" s="352"/>
      <c r="S24" s="352"/>
      <c r="T24" s="352"/>
      <c r="U24" s="352"/>
      <c r="V24" s="352"/>
      <c r="W24" s="352"/>
      <c r="X24" s="352"/>
      <c r="Y24" s="352"/>
      <c r="Z24" s="352"/>
      <c r="AA24" s="352"/>
      <c r="AB24" s="352"/>
      <c r="AC24" s="352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2"/>
      <c r="O25" s="352"/>
      <c r="P25" s="352"/>
      <c r="Q25" s="352"/>
      <c r="R25" s="352"/>
      <c r="S25" s="352"/>
      <c r="T25" s="352"/>
      <c r="U25" s="352"/>
      <c r="V25" s="352"/>
      <c r="W25" s="352"/>
      <c r="X25" s="352"/>
      <c r="Y25" s="352"/>
      <c r="Z25" s="352"/>
      <c r="AA25" s="352"/>
      <c r="AB25" s="352"/>
      <c r="AC25" s="352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2"/>
      <c r="O26" s="352"/>
      <c r="P26" s="352"/>
      <c r="Q26" s="352"/>
      <c r="R26" s="352"/>
      <c r="S26" s="352"/>
      <c r="T26" s="352"/>
      <c r="U26" s="352"/>
      <c r="V26" s="352"/>
      <c r="W26" s="352"/>
      <c r="X26" s="352"/>
      <c r="Y26" s="352"/>
      <c r="Z26" s="352"/>
      <c r="AA26" s="352"/>
      <c r="AB26" s="352"/>
      <c r="AC26" s="352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2"/>
      <c r="O27" s="352"/>
      <c r="P27" s="352"/>
      <c r="Q27" s="352"/>
      <c r="R27" s="352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68">
        <v>213.8</v>
      </c>
      <c r="O31" s="355">
        <v>0</v>
      </c>
      <c r="P31" s="353">
        <f>SUM(M31:M50)+N31+O31</f>
        <v>949.90000000000009</v>
      </c>
      <c r="Q31" s="355">
        <v>0</v>
      </c>
      <c r="R31" s="353">
        <v>0</v>
      </c>
      <c r="S31" s="359">
        <v>450</v>
      </c>
      <c r="T31" s="355">
        <v>450</v>
      </c>
      <c r="U31" s="359">
        <v>112</v>
      </c>
      <c r="V31" s="357">
        <v>112</v>
      </c>
      <c r="W31" s="359">
        <v>56</v>
      </c>
      <c r="X31" s="355">
        <v>56</v>
      </c>
      <c r="Y31" s="353">
        <f>ROUND((P31-T31),1)</f>
        <v>499.9</v>
      </c>
      <c r="Z31" s="351">
        <f>IF(OR(SUM(V31)="",SUM(Q31)=""),0,IF(OR(SUM(U31)=320,SUM(V31)&gt;0),ROUND((SUM(Q31)-SUM(V31)),1),0))</f>
        <v>-112</v>
      </c>
      <c r="AA31" s="351">
        <f>IF(OR(SUM(X31)="",SUM(R31)=""),0,IF(OR(SUM(W31)=160,SUM(X31)&gt;0),ROUND((SUM(R31)-SUM(X31)),1),0))</f>
        <v>-56</v>
      </c>
      <c r="AB31" s="386"/>
      <c r="AC31" s="364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468</v>
      </c>
      <c r="F32" s="128" t="s">
        <v>413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69"/>
      <c r="O32" s="356"/>
      <c r="P32" s="354"/>
      <c r="Q32" s="356"/>
      <c r="R32" s="354"/>
      <c r="S32" s="360"/>
      <c r="T32" s="356"/>
      <c r="U32" s="360"/>
      <c r="V32" s="358"/>
      <c r="W32" s="360"/>
      <c r="X32" s="356"/>
      <c r="Y32" s="354"/>
      <c r="Z32" s="361"/>
      <c r="AA32" s="361"/>
      <c r="AB32" s="387"/>
      <c r="AC32" s="365"/>
      <c r="AD32" s="83"/>
    </row>
    <row r="33" spans="1:30" s="225" customFormat="1" ht="18.75" customHeight="1">
      <c r="A33" s="121"/>
      <c r="B33" s="130"/>
      <c r="C33" s="131"/>
      <c r="D33" s="126"/>
      <c r="E33" s="127" t="s">
        <v>469</v>
      </c>
      <c r="F33" s="128" t="s">
        <v>467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69"/>
      <c r="O33" s="356"/>
      <c r="P33" s="354"/>
      <c r="Q33" s="356"/>
      <c r="R33" s="354"/>
      <c r="S33" s="360"/>
      <c r="T33" s="356"/>
      <c r="U33" s="360"/>
      <c r="V33" s="358"/>
      <c r="W33" s="360"/>
      <c r="X33" s="356"/>
      <c r="Y33" s="354"/>
      <c r="Z33" s="361"/>
      <c r="AA33" s="361"/>
      <c r="AB33" s="387"/>
      <c r="AC33" s="365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32"/>
      <c r="O50" s="332"/>
      <c r="P50" s="337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7"/>
      <c r="AC50" s="337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68">
        <v>67.5</v>
      </c>
      <c r="O51" s="355">
        <v>0</v>
      </c>
      <c r="P51" s="353">
        <f>SUM(M51:M70)+N51+O51</f>
        <v>1060.5</v>
      </c>
      <c r="Q51" s="355">
        <v>0</v>
      </c>
      <c r="R51" s="353">
        <v>0</v>
      </c>
      <c r="S51" s="359">
        <v>450</v>
      </c>
      <c r="T51" s="355">
        <v>450</v>
      </c>
      <c r="U51" s="359">
        <v>112</v>
      </c>
      <c r="V51" s="357">
        <v>112</v>
      </c>
      <c r="W51" s="359">
        <v>56</v>
      </c>
      <c r="X51" s="355">
        <v>56</v>
      </c>
      <c r="Y51" s="353">
        <f>ROUND((P51-T51),1)</f>
        <v>610.5</v>
      </c>
      <c r="Z51" s="351">
        <f>IF(OR(SUM(V51:V70)="",SUM(Q51:Q70)=""),0,IF(OR(SUM(U51:U70)=320,SUM(V51:V70)&gt;0),ROUND((SUM(Q51:Q70)-SUM(V51:V70)),1),0))</f>
        <v>-112</v>
      </c>
      <c r="AA51" s="351">
        <f>IF(OR(SUM(X51:X70)="",SUM(R51:R70)=""),0,IF(OR(SUM(W51:W70)=160,SUM(X51:X70)&gt;0),ROUND((SUM(R51:R70)-SUM(X51:X70)),1),0))</f>
        <v>-56</v>
      </c>
      <c r="AB51" s="362"/>
      <c r="AC51" s="364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83"/>
    </row>
    <row r="65" spans="1:30" s="225" customFormat="1" ht="18" customHeight="1">
      <c r="A65" s="121"/>
      <c r="B65" s="107"/>
      <c r="C65" s="108"/>
      <c r="D65" s="42"/>
      <c r="E65" s="43" t="s">
        <v>483</v>
      </c>
      <c r="F65" s="44" t="s">
        <v>481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2"/>
      <c r="O65" s="352"/>
      <c r="P65" s="352"/>
      <c r="Q65" s="352"/>
      <c r="R65" s="352"/>
      <c r="S65" s="352"/>
      <c r="T65" s="352"/>
      <c r="U65" s="352"/>
      <c r="V65" s="352"/>
      <c r="W65" s="352"/>
      <c r="X65" s="352"/>
      <c r="Y65" s="352"/>
      <c r="Z65" s="352"/>
      <c r="AA65" s="352"/>
      <c r="AB65" s="352"/>
      <c r="AC65" s="352"/>
      <c r="AD65" s="83"/>
    </row>
    <row r="66" spans="1:30" s="225" customFormat="1" ht="18" customHeight="1">
      <c r="A66" s="121"/>
      <c r="B66" s="107"/>
      <c r="C66" s="108"/>
      <c r="D66" s="42"/>
      <c r="E66" s="43" t="s">
        <v>484</v>
      </c>
      <c r="F66" s="44" t="s">
        <v>482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2"/>
      <c r="O66" s="352"/>
      <c r="P66" s="352"/>
      <c r="Q66" s="352"/>
      <c r="R66" s="352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37"/>
      <c r="O67" s="337"/>
      <c r="P67" s="337"/>
      <c r="Q67" s="337"/>
      <c r="R67" s="337"/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2"/>
      <c r="O68" s="352"/>
      <c r="P68" s="352"/>
      <c r="Q68" s="352"/>
      <c r="R68" s="352"/>
      <c r="S68" s="352"/>
      <c r="T68" s="352"/>
      <c r="U68" s="352"/>
      <c r="V68" s="352"/>
      <c r="W68" s="352"/>
      <c r="X68" s="352"/>
      <c r="Y68" s="352"/>
      <c r="Z68" s="352"/>
      <c r="AA68" s="352"/>
      <c r="AB68" s="352"/>
      <c r="AC68" s="352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32"/>
      <c r="O70" s="332"/>
      <c r="P70" s="332"/>
      <c r="Q70" s="332"/>
      <c r="R70" s="332"/>
      <c r="S70" s="332"/>
      <c r="T70" s="332"/>
      <c r="U70" s="332"/>
      <c r="V70" s="332"/>
      <c r="W70" s="332"/>
      <c r="X70" s="332"/>
      <c r="Y70" s="332"/>
      <c r="Z70" s="332"/>
      <c r="AA70" s="332"/>
      <c r="AB70" s="332"/>
      <c r="AC70" s="332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68">
        <v>139.5</v>
      </c>
      <c r="O71" s="355">
        <v>0</v>
      </c>
      <c r="P71" s="353">
        <f>SUM(M71:M90)+N71+O71</f>
        <v>924</v>
      </c>
      <c r="Q71" s="355">
        <v>0</v>
      </c>
      <c r="R71" s="353">
        <v>0</v>
      </c>
      <c r="S71" s="359">
        <v>450</v>
      </c>
      <c r="T71" s="355">
        <v>450</v>
      </c>
      <c r="U71" s="359">
        <v>112</v>
      </c>
      <c r="V71" s="357">
        <v>112</v>
      </c>
      <c r="W71" s="359">
        <v>56</v>
      </c>
      <c r="X71" s="355">
        <v>56</v>
      </c>
      <c r="Y71" s="353">
        <f>ROUND((P71-T71),1)</f>
        <v>474</v>
      </c>
      <c r="Z71" s="351">
        <f>IF(OR(SUM(V71:V90)="",SUM(Q71:Q90)=""),0,IF(OR(SUM(U71:U90)=320,SUM(V71:V90)&gt;0),ROUND((SUM(Q71:Q90)-SUM(V71:V90)),1),0))</f>
        <v>-112</v>
      </c>
      <c r="AA71" s="351">
        <f>IF(OR(SUM(X71:X90)="",SUM(R71:R90)=""),0,IF(OR(SUM(W71:W90)=160,SUM(X71:X90)&gt;0),ROUND((SUM(R71:R90)-SUM(X71:X90)),1),0))</f>
        <v>-56</v>
      </c>
      <c r="AB71" s="362"/>
      <c r="AC71" s="364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83"/>
    </row>
    <row r="76" spans="1:30" s="225" customFormat="1" ht="18" customHeight="1">
      <c r="A76" s="121"/>
      <c r="B76" s="107"/>
      <c r="C76" s="108"/>
      <c r="D76" s="42"/>
      <c r="E76" s="43" t="s">
        <v>485</v>
      </c>
      <c r="F76" s="44" t="s">
        <v>481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2"/>
      <c r="O76" s="352"/>
      <c r="P76" s="352"/>
      <c r="Q76" s="352"/>
      <c r="R76" s="352"/>
      <c r="S76" s="352"/>
      <c r="T76" s="352"/>
      <c r="U76" s="352"/>
      <c r="V76" s="352"/>
      <c r="W76" s="352"/>
      <c r="X76" s="352"/>
      <c r="Y76" s="352"/>
      <c r="Z76" s="352"/>
      <c r="AA76" s="352"/>
      <c r="AB76" s="352"/>
      <c r="AC76" s="352"/>
      <c r="AD76" s="83"/>
    </row>
    <row r="77" spans="1:30" s="225" customFormat="1" ht="18" customHeight="1">
      <c r="A77" s="121"/>
      <c r="B77" s="107"/>
      <c r="C77" s="108"/>
      <c r="D77" s="42"/>
      <c r="E77" s="43" t="s">
        <v>486</v>
      </c>
      <c r="F77" s="44" t="s">
        <v>482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2"/>
      <c r="O77" s="352"/>
      <c r="P77" s="352"/>
      <c r="Q77" s="352"/>
      <c r="R77" s="352"/>
      <c r="S77" s="352"/>
      <c r="T77" s="352"/>
      <c r="U77" s="352"/>
      <c r="V77" s="352"/>
      <c r="W77" s="352"/>
      <c r="X77" s="352"/>
      <c r="Y77" s="352"/>
      <c r="Z77" s="352"/>
      <c r="AA77" s="352"/>
      <c r="AB77" s="352"/>
      <c r="AC77" s="352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2"/>
      <c r="O88" s="352"/>
      <c r="P88" s="352"/>
      <c r="Q88" s="352"/>
      <c r="R88" s="352"/>
      <c r="S88" s="352"/>
      <c r="T88" s="352"/>
      <c r="U88" s="352"/>
      <c r="V88" s="352"/>
      <c r="W88" s="352"/>
      <c r="X88" s="352"/>
      <c r="Y88" s="352"/>
      <c r="Z88" s="352"/>
      <c r="AA88" s="352"/>
      <c r="AB88" s="352"/>
      <c r="AC88" s="352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2"/>
      <c r="O89" s="352"/>
      <c r="P89" s="352"/>
      <c r="Q89" s="352"/>
      <c r="R89" s="352"/>
      <c r="S89" s="352"/>
      <c r="T89" s="352"/>
      <c r="U89" s="352"/>
      <c r="V89" s="352"/>
      <c r="W89" s="352"/>
      <c r="X89" s="352"/>
      <c r="Y89" s="352"/>
      <c r="Z89" s="352"/>
      <c r="AA89" s="352"/>
      <c r="AB89" s="352"/>
      <c r="AC89" s="352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68">
        <v>67.5</v>
      </c>
      <c r="O91" s="355">
        <v>0</v>
      </c>
      <c r="P91" s="353">
        <f>SUM(M91:M111)+N91+O91</f>
        <v>1180.5</v>
      </c>
      <c r="Q91" s="355">
        <v>0</v>
      </c>
      <c r="R91" s="353">
        <v>0</v>
      </c>
      <c r="S91" s="359">
        <v>450</v>
      </c>
      <c r="T91" s="355">
        <v>450</v>
      </c>
      <c r="U91" s="359">
        <v>112</v>
      </c>
      <c r="V91" s="357">
        <v>112</v>
      </c>
      <c r="W91" s="359">
        <v>56</v>
      </c>
      <c r="X91" s="355">
        <v>56</v>
      </c>
      <c r="Y91" s="353">
        <f>ROUND((P91-T91),1)</f>
        <v>730.5</v>
      </c>
      <c r="Z91" s="351">
        <f>IF(OR(SUM(V91:V111)="",SUM(Q91:Q111)=""),0,IF(OR(SUM(U91:U111)=320,SUM(V91:V111)&gt;0),ROUND((SUM(Q91:Q111)-SUM(V91:V111)),1),0))</f>
        <v>-112</v>
      </c>
      <c r="AA91" s="351">
        <f>IF(OR(SUM(X91:X111)="",SUM(R91:R111)=""),0,IF(OR(SUM(W91:W111)=160,SUM(X91:X111)&gt;0),ROUND((SUM(R91:R111)-SUM(X91:X111)),1),0))</f>
        <v>-56</v>
      </c>
      <c r="AB91" s="362"/>
      <c r="AC91" s="364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83"/>
    </row>
    <row r="93" spans="1:30" s="259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37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7"/>
      <c r="AC96" s="337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2"/>
      <c r="O100" s="352"/>
      <c r="P100" s="352"/>
      <c r="Q100" s="352"/>
      <c r="R100" s="352"/>
      <c r="S100" s="352"/>
      <c r="T100" s="352"/>
      <c r="U100" s="352"/>
      <c r="V100" s="352"/>
      <c r="W100" s="352"/>
      <c r="X100" s="352"/>
      <c r="Y100" s="352"/>
      <c r="Z100" s="352"/>
      <c r="AA100" s="352"/>
      <c r="AB100" s="352"/>
      <c r="AC100" s="352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2"/>
      <c r="O101" s="352"/>
      <c r="P101" s="352"/>
      <c r="Q101" s="352"/>
      <c r="R101" s="352"/>
      <c r="S101" s="352"/>
      <c r="T101" s="352"/>
      <c r="U101" s="352"/>
      <c r="V101" s="352"/>
      <c r="W101" s="352"/>
      <c r="X101" s="352"/>
      <c r="Y101" s="352"/>
      <c r="Z101" s="352"/>
      <c r="AA101" s="352"/>
      <c r="AB101" s="352"/>
      <c r="AC101" s="352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2"/>
      <c r="O102" s="352"/>
      <c r="P102" s="352"/>
      <c r="Q102" s="352"/>
      <c r="R102" s="352"/>
      <c r="S102" s="352"/>
      <c r="T102" s="352"/>
      <c r="U102" s="352"/>
      <c r="V102" s="352"/>
      <c r="W102" s="352"/>
      <c r="X102" s="352"/>
      <c r="Y102" s="352"/>
      <c r="Z102" s="352"/>
      <c r="AA102" s="352"/>
      <c r="AB102" s="352"/>
      <c r="AC102" s="352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2"/>
      <c r="O103" s="352"/>
      <c r="P103" s="352"/>
      <c r="Q103" s="352"/>
      <c r="R103" s="352"/>
      <c r="S103" s="352"/>
      <c r="T103" s="352"/>
      <c r="U103" s="352"/>
      <c r="V103" s="352"/>
      <c r="W103" s="352"/>
      <c r="X103" s="352"/>
      <c r="Y103" s="352"/>
      <c r="Z103" s="352"/>
      <c r="AA103" s="352"/>
      <c r="AB103" s="352"/>
      <c r="AC103" s="352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2"/>
      <c r="O108" s="352"/>
      <c r="P108" s="352"/>
      <c r="Q108" s="352"/>
      <c r="R108" s="352"/>
      <c r="S108" s="352"/>
      <c r="T108" s="352"/>
      <c r="U108" s="352"/>
      <c r="V108" s="352"/>
      <c r="W108" s="352"/>
      <c r="X108" s="352"/>
      <c r="Y108" s="352"/>
      <c r="Z108" s="352"/>
      <c r="AA108" s="352"/>
      <c r="AB108" s="352"/>
      <c r="AC108" s="352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2"/>
      <c r="O109" s="352"/>
      <c r="P109" s="352"/>
      <c r="Q109" s="352"/>
      <c r="R109" s="352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37"/>
      <c r="O110" s="337"/>
      <c r="P110" s="337"/>
      <c r="Q110" s="337"/>
      <c r="R110" s="337"/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83"/>
    </row>
    <row r="111" spans="1:30" s="259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2"/>
      <c r="O111" s="352"/>
      <c r="P111" s="352"/>
      <c r="Q111" s="352"/>
      <c r="R111" s="352"/>
      <c r="S111" s="352"/>
      <c r="T111" s="352"/>
      <c r="U111" s="352"/>
      <c r="V111" s="352"/>
      <c r="W111" s="352"/>
      <c r="X111" s="352"/>
      <c r="Y111" s="352"/>
      <c r="Z111" s="352"/>
      <c r="AA111" s="352"/>
      <c r="AB111" s="352"/>
      <c r="AC111" s="352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7">
        <v>67.5</v>
      </c>
      <c r="O112" s="377">
        <v>0</v>
      </c>
      <c r="P112" s="366">
        <f>SUM(M112:M130)+N112+O112</f>
        <v>844.5</v>
      </c>
      <c r="Q112" s="385">
        <v>0</v>
      </c>
      <c r="R112" s="366">
        <v>0</v>
      </c>
      <c r="S112" s="403">
        <v>450</v>
      </c>
      <c r="T112" s="385">
        <v>450</v>
      </c>
      <c r="U112" s="403">
        <v>112</v>
      </c>
      <c r="V112" s="385">
        <v>112</v>
      </c>
      <c r="W112" s="403">
        <v>56</v>
      </c>
      <c r="X112" s="385">
        <v>56</v>
      </c>
      <c r="Y112" s="366">
        <f>ROUND((P112-T112),1)</f>
        <v>394.5</v>
      </c>
      <c r="Z112" s="349">
        <f>IF(OR(SUM(V112:V130)="",SUM(Q112:Q130)=""),0,IF(OR(SUM(U112:U130)=320,SUM(V112:V130)&gt;0),ROUND((SUM(Q112:Q130)-SUM(V112:V130)),1),0))</f>
        <v>-112</v>
      </c>
      <c r="AA112" s="349">
        <f>IF(OR(SUM(X112:X130)="",SUM(R112:R130)=""),0,IF(OR(SUM(W112:W130)=160,SUM(X112:X130)&gt;0),ROUND((SUM(R112:R130)-SUM(X112:X130)),1),0))</f>
        <v>-56</v>
      </c>
      <c r="AB112" s="385"/>
      <c r="AC112" s="363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35"/>
      <c r="O113" s="335"/>
      <c r="P113" s="335"/>
      <c r="Q113" s="335"/>
      <c r="R113" s="335"/>
      <c r="S113" s="335"/>
      <c r="T113" s="335"/>
      <c r="U113" s="335"/>
      <c r="V113" s="335"/>
      <c r="W113" s="335"/>
      <c r="X113" s="335"/>
      <c r="Y113" s="335"/>
      <c r="Z113" s="335"/>
      <c r="AA113" s="335"/>
      <c r="AB113" s="335"/>
      <c r="AC113" s="335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35"/>
      <c r="O114" s="335"/>
      <c r="P114" s="335"/>
      <c r="Q114" s="335"/>
      <c r="R114" s="335"/>
      <c r="S114" s="335"/>
      <c r="T114" s="335"/>
      <c r="U114" s="335"/>
      <c r="V114" s="335"/>
      <c r="W114" s="335"/>
      <c r="X114" s="335"/>
      <c r="Y114" s="335"/>
      <c r="Z114" s="335"/>
      <c r="AA114" s="335"/>
      <c r="AB114" s="335"/>
      <c r="AC114" s="335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35"/>
      <c r="O115" s="335"/>
      <c r="P115" s="335"/>
      <c r="Q115" s="335"/>
      <c r="R115" s="335"/>
      <c r="S115" s="335"/>
      <c r="T115" s="335"/>
      <c r="U115" s="335"/>
      <c r="V115" s="335"/>
      <c r="W115" s="335"/>
      <c r="X115" s="335"/>
      <c r="Y115" s="335"/>
      <c r="Z115" s="335"/>
      <c r="AA115" s="335"/>
      <c r="AB115" s="335"/>
      <c r="AC115" s="335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35"/>
      <c r="O116" s="335"/>
      <c r="P116" s="335"/>
      <c r="Q116" s="335"/>
      <c r="R116" s="335"/>
      <c r="S116" s="335"/>
      <c r="T116" s="335"/>
      <c r="U116" s="335"/>
      <c r="V116" s="335"/>
      <c r="W116" s="335"/>
      <c r="X116" s="335"/>
      <c r="Y116" s="335"/>
      <c r="Z116" s="335"/>
      <c r="AA116" s="335"/>
      <c r="AB116" s="335"/>
      <c r="AC116" s="335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35"/>
      <c r="O117" s="335"/>
      <c r="P117" s="335"/>
      <c r="Q117" s="335"/>
      <c r="R117" s="335"/>
      <c r="S117" s="335"/>
      <c r="T117" s="335"/>
      <c r="U117" s="335"/>
      <c r="V117" s="335"/>
      <c r="W117" s="335"/>
      <c r="X117" s="335"/>
      <c r="Y117" s="335"/>
      <c r="Z117" s="335"/>
      <c r="AA117" s="335"/>
      <c r="AB117" s="335"/>
      <c r="AC117" s="335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35"/>
      <c r="O118" s="335"/>
      <c r="P118" s="335"/>
      <c r="Q118" s="335"/>
      <c r="R118" s="335"/>
      <c r="S118" s="335"/>
      <c r="T118" s="335"/>
      <c r="U118" s="335"/>
      <c r="V118" s="335"/>
      <c r="W118" s="335"/>
      <c r="X118" s="335"/>
      <c r="Y118" s="335"/>
      <c r="Z118" s="335"/>
      <c r="AA118" s="335"/>
      <c r="AB118" s="335"/>
      <c r="AC118" s="335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35"/>
      <c r="O119" s="335"/>
      <c r="P119" s="335"/>
      <c r="Q119" s="335"/>
      <c r="R119" s="335"/>
      <c r="S119" s="335"/>
      <c r="T119" s="335"/>
      <c r="U119" s="335"/>
      <c r="V119" s="335"/>
      <c r="W119" s="335"/>
      <c r="X119" s="335"/>
      <c r="Y119" s="335"/>
      <c r="Z119" s="335"/>
      <c r="AA119" s="335"/>
      <c r="AB119" s="335"/>
      <c r="AC119" s="335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35"/>
      <c r="O120" s="335"/>
      <c r="P120" s="335"/>
      <c r="Q120" s="335"/>
      <c r="R120" s="335"/>
      <c r="S120" s="335"/>
      <c r="T120" s="335"/>
      <c r="U120" s="335"/>
      <c r="V120" s="335"/>
      <c r="W120" s="335"/>
      <c r="X120" s="335"/>
      <c r="Y120" s="335"/>
      <c r="Z120" s="335"/>
      <c r="AA120" s="335"/>
      <c r="AB120" s="335"/>
      <c r="AC120" s="335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35"/>
      <c r="O121" s="335"/>
      <c r="P121" s="335"/>
      <c r="Q121" s="335"/>
      <c r="R121" s="335"/>
      <c r="S121" s="335"/>
      <c r="T121" s="335"/>
      <c r="U121" s="335"/>
      <c r="V121" s="335"/>
      <c r="W121" s="335"/>
      <c r="X121" s="335"/>
      <c r="Y121" s="335"/>
      <c r="Z121" s="335"/>
      <c r="AA121" s="335"/>
      <c r="AB121" s="335"/>
      <c r="AC121" s="335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35"/>
      <c r="O122" s="335"/>
      <c r="P122" s="335"/>
      <c r="Q122" s="335"/>
      <c r="R122" s="335"/>
      <c r="S122" s="335"/>
      <c r="T122" s="335"/>
      <c r="U122" s="335"/>
      <c r="V122" s="335"/>
      <c r="W122" s="335"/>
      <c r="X122" s="335"/>
      <c r="Y122" s="335"/>
      <c r="Z122" s="335"/>
      <c r="AA122" s="335"/>
      <c r="AB122" s="335"/>
      <c r="AC122" s="335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35"/>
      <c r="O123" s="335"/>
      <c r="P123" s="335"/>
      <c r="Q123" s="335"/>
      <c r="R123" s="335"/>
      <c r="S123" s="335"/>
      <c r="T123" s="335"/>
      <c r="U123" s="335"/>
      <c r="V123" s="335"/>
      <c r="W123" s="335"/>
      <c r="X123" s="335"/>
      <c r="Y123" s="335"/>
      <c r="Z123" s="335"/>
      <c r="AA123" s="335"/>
      <c r="AB123" s="335"/>
      <c r="AC123" s="335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35"/>
      <c r="O124" s="335"/>
      <c r="P124" s="335"/>
      <c r="Q124" s="335"/>
      <c r="R124" s="335"/>
      <c r="S124" s="335"/>
      <c r="T124" s="335"/>
      <c r="U124" s="335"/>
      <c r="V124" s="335"/>
      <c r="W124" s="335"/>
      <c r="X124" s="335"/>
      <c r="Y124" s="335"/>
      <c r="Z124" s="335"/>
      <c r="AA124" s="335"/>
      <c r="AB124" s="335"/>
      <c r="AC124" s="335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35"/>
      <c r="O125" s="335"/>
      <c r="P125" s="335"/>
      <c r="Q125" s="335"/>
      <c r="R125" s="335"/>
      <c r="S125" s="335"/>
      <c r="T125" s="335"/>
      <c r="U125" s="335"/>
      <c r="V125" s="335"/>
      <c r="W125" s="335"/>
      <c r="X125" s="335"/>
      <c r="Y125" s="335"/>
      <c r="Z125" s="335"/>
      <c r="AA125" s="335"/>
      <c r="AB125" s="335"/>
      <c r="AC125" s="335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35"/>
      <c r="O126" s="335"/>
      <c r="P126" s="335"/>
      <c r="Q126" s="335"/>
      <c r="R126" s="335"/>
      <c r="S126" s="335"/>
      <c r="T126" s="335"/>
      <c r="U126" s="335"/>
      <c r="V126" s="335"/>
      <c r="W126" s="335"/>
      <c r="X126" s="335"/>
      <c r="Y126" s="335"/>
      <c r="Z126" s="335"/>
      <c r="AA126" s="335"/>
      <c r="AB126" s="335"/>
      <c r="AC126" s="335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35"/>
      <c r="O127" s="335"/>
      <c r="P127" s="335"/>
      <c r="Q127" s="335"/>
      <c r="R127" s="335"/>
      <c r="S127" s="335"/>
      <c r="T127" s="335"/>
      <c r="U127" s="335"/>
      <c r="V127" s="335"/>
      <c r="W127" s="335"/>
      <c r="X127" s="335"/>
      <c r="Y127" s="335"/>
      <c r="Z127" s="335"/>
      <c r="AA127" s="335"/>
      <c r="AB127" s="335"/>
      <c r="AC127" s="335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35"/>
      <c r="O128" s="335"/>
      <c r="P128" s="335"/>
      <c r="Q128" s="335"/>
      <c r="R128" s="335"/>
      <c r="S128" s="335"/>
      <c r="T128" s="335"/>
      <c r="U128" s="335"/>
      <c r="V128" s="335"/>
      <c r="W128" s="335"/>
      <c r="X128" s="335"/>
      <c r="Y128" s="335"/>
      <c r="Z128" s="335"/>
      <c r="AA128" s="335"/>
      <c r="AB128" s="335"/>
      <c r="AC128" s="335"/>
      <c r="AD128" s="83"/>
    </row>
    <row r="129" spans="1:30" s="225" customFormat="1" ht="18" customHeight="1">
      <c r="A129" s="121"/>
      <c r="B129" s="84"/>
      <c r="C129" s="85"/>
      <c r="D129" s="42"/>
      <c r="E129" s="43" t="s">
        <v>487</v>
      </c>
      <c r="F129" s="44" t="s">
        <v>481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35"/>
      <c r="O129" s="335"/>
      <c r="P129" s="335"/>
      <c r="Q129" s="335"/>
      <c r="R129" s="335"/>
      <c r="S129" s="335"/>
      <c r="T129" s="335"/>
      <c r="U129" s="335"/>
      <c r="V129" s="335"/>
      <c r="W129" s="335"/>
      <c r="X129" s="335"/>
      <c r="Y129" s="335"/>
      <c r="Z129" s="335"/>
      <c r="AA129" s="335"/>
      <c r="AB129" s="335"/>
      <c r="AC129" s="335"/>
      <c r="AD129" s="83"/>
    </row>
    <row r="130" spans="1:30" s="225" customFormat="1" ht="18" customHeight="1">
      <c r="A130" s="121"/>
      <c r="B130" s="84"/>
      <c r="C130" s="85"/>
      <c r="D130" s="42"/>
      <c r="E130" s="43" t="s">
        <v>488</v>
      </c>
      <c r="F130" s="44" t="s">
        <v>482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35"/>
      <c r="O130" s="335"/>
      <c r="P130" s="335"/>
      <c r="Q130" s="335"/>
      <c r="R130" s="335"/>
      <c r="S130" s="335"/>
      <c r="T130" s="335"/>
      <c r="U130" s="335"/>
      <c r="V130" s="335"/>
      <c r="W130" s="335"/>
      <c r="X130" s="335"/>
      <c r="Y130" s="335"/>
      <c r="Z130" s="335"/>
      <c r="AA130" s="335"/>
      <c r="AB130" s="335"/>
      <c r="AC130" s="335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68">
        <v>67.5</v>
      </c>
      <c r="O131" s="355">
        <v>0</v>
      </c>
      <c r="P131" s="353">
        <f>SUM(M131:M150)+N131+O131</f>
        <v>828.7</v>
      </c>
      <c r="Q131" s="355">
        <v>0</v>
      </c>
      <c r="R131" s="401">
        <v>0</v>
      </c>
      <c r="S131" s="359">
        <v>450</v>
      </c>
      <c r="T131" s="355">
        <v>450</v>
      </c>
      <c r="U131" s="359">
        <v>112</v>
      </c>
      <c r="V131" s="357">
        <v>112</v>
      </c>
      <c r="W131" s="359">
        <v>56</v>
      </c>
      <c r="X131" s="355">
        <v>56</v>
      </c>
      <c r="Y131" s="353">
        <f>ROUND((P131-T131),1)</f>
        <v>378.7</v>
      </c>
      <c r="Z131" s="351">
        <f>IF(OR(SUM(V131:V150)="",SUM(Q131:Q150)=""),0,IF(OR(SUM(U131:U150)=320,SUM(V131:V150)&gt;0),ROUND((SUM(Q131:Q150)-SUM(V131:V150)),1),0))</f>
        <v>-112</v>
      </c>
      <c r="AA131" s="351">
        <f>IF(OR(SUM(X131:X150)="",SUM(R131:R150)=""),0,IF(OR(SUM(W131:W150)=160,SUM(X131:X150)&gt;0),ROUND((SUM(R131:R150)-SUM(X131:X150)),1),0))</f>
        <v>-56</v>
      </c>
      <c r="AB131" s="362"/>
      <c r="AC131" s="364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69"/>
      <c r="O132" s="356"/>
      <c r="P132" s="354"/>
      <c r="Q132" s="337"/>
      <c r="R132" s="402"/>
      <c r="S132" s="337"/>
      <c r="T132" s="337"/>
      <c r="U132" s="337"/>
      <c r="V132" s="337"/>
      <c r="W132" s="337"/>
      <c r="X132" s="337"/>
      <c r="Y132" s="337"/>
      <c r="Z132" s="337"/>
      <c r="AA132" s="337"/>
      <c r="AB132" s="337"/>
      <c r="AC132" s="337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69"/>
      <c r="O133" s="356"/>
      <c r="P133" s="354"/>
      <c r="Q133" s="337"/>
      <c r="R133" s="402"/>
      <c r="S133" s="337"/>
      <c r="T133" s="337"/>
      <c r="U133" s="337"/>
      <c r="V133" s="337"/>
      <c r="W133" s="337"/>
      <c r="X133" s="337"/>
      <c r="Y133" s="337"/>
      <c r="Z133" s="337"/>
      <c r="AA133" s="337"/>
      <c r="AB133" s="337"/>
      <c r="AC133" s="337"/>
      <c r="AD133" s="83"/>
    </row>
    <row r="134" spans="1:30" ht="18" customHeight="1">
      <c r="A134" s="90"/>
      <c r="B134" s="107"/>
      <c r="C134" s="108"/>
      <c r="D134" s="249">
        <v>21100151501</v>
      </c>
      <c r="E134" s="253" t="s">
        <v>190</v>
      </c>
      <c r="F134" s="254" t="s">
        <v>189</v>
      </c>
      <c r="G134" s="250">
        <v>1</v>
      </c>
      <c r="H134" s="251">
        <v>0</v>
      </c>
      <c r="I134" s="251">
        <v>45</v>
      </c>
      <c r="J134" s="252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69"/>
      <c r="O134" s="356"/>
      <c r="P134" s="354"/>
      <c r="Q134" s="337"/>
      <c r="R134" s="402"/>
      <c r="S134" s="337"/>
      <c r="T134" s="337"/>
      <c r="U134" s="337"/>
      <c r="V134" s="337"/>
      <c r="W134" s="337"/>
      <c r="X134" s="337"/>
      <c r="Y134" s="337"/>
      <c r="Z134" s="337"/>
      <c r="AA134" s="337"/>
      <c r="AB134" s="337"/>
      <c r="AC134" s="337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69"/>
      <c r="O135" s="356"/>
      <c r="P135" s="354"/>
      <c r="Q135" s="337"/>
      <c r="R135" s="402"/>
      <c r="S135" s="337"/>
      <c r="T135" s="337"/>
      <c r="U135" s="337"/>
      <c r="V135" s="337"/>
      <c r="W135" s="337"/>
      <c r="X135" s="337"/>
      <c r="Y135" s="337"/>
      <c r="Z135" s="337"/>
      <c r="AA135" s="337"/>
      <c r="AB135" s="337"/>
      <c r="AC135" s="337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69"/>
      <c r="O136" s="356"/>
      <c r="P136" s="354"/>
      <c r="Q136" s="337"/>
      <c r="R136" s="402"/>
      <c r="S136" s="337"/>
      <c r="T136" s="337"/>
      <c r="U136" s="337"/>
      <c r="V136" s="337"/>
      <c r="W136" s="337"/>
      <c r="X136" s="337"/>
      <c r="Y136" s="337"/>
      <c r="Z136" s="337"/>
      <c r="AA136" s="337"/>
      <c r="AB136" s="337"/>
      <c r="AC136" s="337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69"/>
      <c r="O137" s="356"/>
      <c r="P137" s="354"/>
      <c r="Q137" s="337"/>
      <c r="R137" s="402"/>
      <c r="S137" s="337"/>
      <c r="T137" s="337"/>
      <c r="U137" s="337"/>
      <c r="V137" s="337"/>
      <c r="W137" s="337"/>
      <c r="X137" s="337"/>
      <c r="Y137" s="337"/>
      <c r="Z137" s="337"/>
      <c r="AA137" s="337"/>
      <c r="AB137" s="337"/>
      <c r="AC137" s="337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521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69"/>
      <c r="O138" s="356"/>
      <c r="P138" s="354"/>
      <c r="Q138" s="337"/>
      <c r="R138" s="402"/>
      <c r="S138" s="337"/>
      <c r="T138" s="337"/>
      <c r="U138" s="337"/>
      <c r="V138" s="337"/>
      <c r="W138" s="337"/>
      <c r="X138" s="337"/>
      <c r="Y138" s="337"/>
      <c r="Z138" s="337"/>
      <c r="AA138" s="337"/>
      <c r="AB138" s="337"/>
      <c r="AC138" s="337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69"/>
      <c r="O139" s="356"/>
      <c r="P139" s="354"/>
      <c r="Q139" s="352"/>
      <c r="R139" s="402"/>
      <c r="S139" s="352"/>
      <c r="T139" s="352"/>
      <c r="U139" s="352"/>
      <c r="V139" s="352"/>
      <c r="W139" s="352"/>
      <c r="X139" s="352"/>
      <c r="Y139" s="352"/>
      <c r="Z139" s="352"/>
      <c r="AA139" s="352"/>
      <c r="AB139" s="352"/>
      <c r="AC139" s="352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69"/>
      <c r="O140" s="356"/>
      <c r="P140" s="354"/>
      <c r="Q140" s="352"/>
      <c r="R140" s="402"/>
      <c r="S140" s="352"/>
      <c r="T140" s="352"/>
      <c r="U140" s="352"/>
      <c r="V140" s="352"/>
      <c r="W140" s="352"/>
      <c r="X140" s="352"/>
      <c r="Y140" s="352"/>
      <c r="Z140" s="352"/>
      <c r="AA140" s="352"/>
      <c r="AB140" s="352"/>
      <c r="AC140" s="352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69"/>
      <c r="O141" s="356"/>
      <c r="P141" s="354"/>
      <c r="Q141" s="337"/>
      <c r="R141" s="402"/>
      <c r="S141" s="337"/>
      <c r="T141" s="337"/>
      <c r="U141" s="337"/>
      <c r="V141" s="337"/>
      <c r="W141" s="337"/>
      <c r="X141" s="337"/>
      <c r="Y141" s="337"/>
      <c r="Z141" s="337"/>
      <c r="AA141" s="337"/>
      <c r="AB141" s="337"/>
      <c r="AC141" s="337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69"/>
      <c r="O142" s="356"/>
      <c r="P142" s="354"/>
      <c r="Q142" s="337"/>
      <c r="R142" s="402"/>
      <c r="S142" s="337"/>
      <c r="T142" s="337"/>
      <c r="U142" s="337"/>
      <c r="V142" s="337"/>
      <c r="W142" s="337"/>
      <c r="X142" s="337"/>
      <c r="Y142" s="337"/>
      <c r="Z142" s="337"/>
      <c r="AA142" s="337"/>
      <c r="AB142" s="337"/>
      <c r="AC142" s="337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449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69"/>
      <c r="O143" s="356"/>
      <c r="P143" s="354"/>
      <c r="Q143" s="337"/>
      <c r="R143" s="402"/>
      <c r="S143" s="337"/>
      <c r="T143" s="337"/>
      <c r="U143" s="337"/>
      <c r="V143" s="337"/>
      <c r="W143" s="337"/>
      <c r="X143" s="337"/>
      <c r="Y143" s="337"/>
      <c r="Z143" s="337"/>
      <c r="AA143" s="337"/>
      <c r="AB143" s="337"/>
      <c r="AC143" s="337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451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69"/>
      <c r="O144" s="356"/>
      <c r="P144" s="354"/>
      <c r="Q144" s="337"/>
      <c r="R144" s="402"/>
      <c r="S144" s="337"/>
      <c r="T144" s="337"/>
      <c r="U144" s="337"/>
      <c r="V144" s="337"/>
      <c r="W144" s="337"/>
      <c r="X144" s="337"/>
      <c r="Y144" s="337"/>
      <c r="Z144" s="337"/>
      <c r="AA144" s="337"/>
      <c r="AB144" s="337"/>
      <c r="AC144" s="337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69"/>
      <c r="O145" s="356"/>
      <c r="P145" s="354"/>
      <c r="Q145" s="337"/>
      <c r="R145" s="402"/>
      <c r="S145" s="337"/>
      <c r="T145" s="337"/>
      <c r="U145" s="337"/>
      <c r="V145" s="337"/>
      <c r="W145" s="337"/>
      <c r="X145" s="337"/>
      <c r="Y145" s="337"/>
      <c r="Z145" s="337"/>
      <c r="AA145" s="337"/>
      <c r="AB145" s="337"/>
      <c r="AC145" s="337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69"/>
      <c r="O146" s="356"/>
      <c r="P146" s="354"/>
      <c r="Q146" s="352"/>
      <c r="R146" s="402"/>
      <c r="S146" s="352"/>
      <c r="T146" s="352"/>
      <c r="U146" s="352"/>
      <c r="V146" s="352"/>
      <c r="W146" s="352"/>
      <c r="X146" s="352"/>
      <c r="Y146" s="352"/>
      <c r="Z146" s="352"/>
      <c r="AA146" s="352"/>
      <c r="AB146" s="352"/>
      <c r="AC146" s="352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69"/>
      <c r="O147" s="356"/>
      <c r="P147" s="354"/>
      <c r="Q147" s="337"/>
      <c r="R147" s="402"/>
      <c r="S147" s="337"/>
      <c r="T147" s="337"/>
      <c r="U147" s="337"/>
      <c r="V147" s="337"/>
      <c r="W147" s="337"/>
      <c r="X147" s="337"/>
      <c r="Y147" s="337"/>
      <c r="Z147" s="337"/>
      <c r="AA147" s="337"/>
      <c r="AB147" s="337"/>
      <c r="AC147" s="337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69"/>
      <c r="O148" s="356"/>
      <c r="P148" s="354"/>
      <c r="Q148" s="337"/>
      <c r="R148" s="402"/>
      <c r="S148" s="337"/>
      <c r="T148" s="337"/>
      <c r="U148" s="337"/>
      <c r="V148" s="337"/>
      <c r="W148" s="337"/>
      <c r="X148" s="337"/>
      <c r="Y148" s="337"/>
      <c r="Z148" s="337"/>
      <c r="AA148" s="337"/>
      <c r="AB148" s="337"/>
      <c r="AC148" s="337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69"/>
      <c r="O149" s="356"/>
      <c r="P149" s="354"/>
      <c r="Q149" s="337"/>
      <c r="R149" s="402"/>
      <c r="S149" s="337"/>
      <c r="T149" s="337"/>
      <c r="U149" s="337"/>
      <c r="V149" s="337"/>
      <c r="W149" s="337"/>
      <c r="X149" s="337"/>
      <c r="Y149" s="337"/>
      <c r="Z149" s="337"/>
      <c r="AA149" s="337"/>
      <c r="AB149" s="337"/>
      <c r="AC149" s="337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69"/>
      <c r="O150" s="356"/>
      <c r="P150" s="354"/>
      <c r="Q150" s="352"/>
      <c r="R150" s="402"/>
      <c r="S150" s="352"/>
      <c r="T150" s="352"/>
      <c r="U150" s="352"/>
      <c r="V150" s="352"/>
      <c r="W150" s="352"/>
      <c r="X150" s="352"/>
      <c r="Y150" s="352"/>
      <c r="Z150" s="352"/>
      <c r="AA150" s="352"/>
      <c r="AB150" s="352"/>
      <c r="AC150" s="352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68">
        <v>0</v>
      </c>
      <c r="O151" s="368">
        <v>0</v>
      </c>
      <c r="P151" s="353">
        <f>SUM(M151:M170)+N151+O151</f>
        <v>509.1</v>
      </c>
      <c r="Q151" s="368">
        <v>0</v>
      </c>
      <c r="R151" s="353">
        <v>0</v>
      </c>
      <c r="S151" s="359">
        <v>267.2</v>
      </c>
      <c r="T151" s="355">
        <v>267.2</v>
      </c>
      <c r="U151" s="359">
        <v>112</v>
      </c>
      <c r="V151" s="357">
        <v>112</v>
      </c>
      <c r="W151" s="359">
        <v>56</v>
      </c>
      <c r="X151" s="355">
        <v>56</v>
      </c>
      <c r="Y151" s="353">
        <f>ROUND((P151-T151),1)</f>
        <v>241.9</v>
      </c>
      <c r="Z151" s="353">
        <f>IF(OR(SUM(V151:V170)="",SUM(Q151:Q170)=""),0,IF(OR(SUM(U151:U170)=320,SUM(V151:V170)&gt;0),ROUND((SUM(Q151:Q170)-SUM(V151:V170)),1),0))</f>
        <v>-112</v>
      </c>
      <c r="AA151" s="353">
        <f>IF(OR(SUM(X151:X170)="",SUM(R151:R170)=""),0,IF(OR(SUM(W151:W170)=160,SUM(X151:X170)&gt;0),ROUND((SUM(R151:R170)-SUM(X151:X170)),1),0))</f>
        <v>-56</v>
      </c>
      <c r="AB151" s="375"/>
      <c r="AC151" s="378">
        <f>SUM(Y151:AA170)</f>
        <v>73.900000000000006</v>
      </c>
      <c r="AD151" s="83"/>
    </row>
    <row r="152" spans="1:30" s="259" customFormat="1" ht="18" customHeight="1">
      <c r="A152" s="121"/>
      <c r="B152" s="270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69"/>
      <c r="O152" s="369"/>
      <c r="P152" s="354"/>
      <c r="Q152" s="369"/>
      <c r="R152" s="354"/>
      <c r="S152" s="360"/>
      <c r="T152" s="356"/>
      <c r="U152" s="360"/>
      <c r="V152" s="358"/>
      <c r="W152" s="360"/>
      <c r="X152" s="356"/>
      <c r="Y152" s="354"/>
      <c r="Z152" s="354"/>
      <c r="AA152" s="354"/>
      <c r="AB152" s="376"/>
      <c r="AC152" s="379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69"/>
      <c r="O153" s="369"/>
      <c r="P153" s="337"/>
      <c r="Q153" s="369"/>
      <c r="R153" s="337"/>
      <c r="S153" s="337"/>
      <c r="T153" s="337"/>
      <c r="U153" s="337"/>
      <c r="V153" s="337"/>
      <c r="W153" s="337"/>
      <c r="X153" s="337"/>
      <c r="Y153" s="337"/>
      <c r="Z153" s="337"/>
      <c r="AA153" s="337"/>
      <c r="AB153" s="335"/>
      <c r="AC153" s="380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515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69"/>
      <c r="O154" s="369"/>
      <c r="P154" s="337"/>
      <c r="Q154" s="369"/>
      <c r="R154" s="337"/>
      <c r="S154" s="337"/>
      <c r="T154" s="337"/>
      <c r="U154" s="337"/>
      <c r="V154" s="337"/>
      <c r="W154" s="337"/>
      <c r="X154" s="337"/>
      <c r="Y154" s="337"/>
      <c r="Z154" s="337"/>
      <c r="AA154" s="337"/>
      <c r="AB154" s="335"/>
      <c r="AC154" s="380"/>
      <c r="AD154" s="83"/>
    </row>
    <row r="155" spans="1:30" s="259" customFormat="1" ht="18" customHeight="1">
      <c r="A155" s="121"/>
      <c r="B155" s="88"/>
      <c r="C155" s="89"/>
      <c r="D155" s="42"/>
      <c r="E155" s="43" t="s">
        <v>228</v>
      </c>
      <c r="F155" s="44" t="s">
        <v>514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69"/>
      <c r="O155" s="369"/>
      <c r="P155" s="352"/>
      <c r="Q155" s="369"/>
      <c r="R155" s="352"/>
      <c r="S155" s="352"/>
      <c r="T155" s="352"/>
      <c r="U155" s="352"/>
      <c r="V155" s="352"/>
      <c r="W155" s="352"/>
      <c r="X155" s="352"/>
      <c r="Y155" s="352"/>
      <c r="Z155" s="352"/>
      <c r="AA155" s="352"/>
      <c r="AB155" s="335"/>
      <c r="AC155" s="381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69"/>
      <c r="O156" s="369"/>
      <c r="P156" s="352"/>
      <c r="Q156" s="369"/>
      <c r="R156" s="352"/>
      <c r="S156" s="352"/>
      <c r="T156" s="352"/>
      <c r="U156" s="352"/>
      <c r="V156" s="352"/>
      <c r="W156" s="352"/>
      <c r="X156" s="352"/>
      <c r="Y156" s="352"/>
      <c r="Z156" s="352"/>
      <c r="AA156" s="352"/>
      <c r="AB156" s="335"/>
      <c r="AC156" s="381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69"/>
      <c r="O157" s="369"/>
      <c r="P157" s="337"/>
      <c r="Q157" s="369"/>
      <c r="R157" s="337"/>
      <c r="S157" s="337"/>
      <c r="T157" s="337"/>
      <c r="U157" s="337"/>
      <c r="V157" s="337"/>
      <c r="W157" s="337"/>
      <c r="X157" s="337"/>
      <c r="Y157" s="337"/>
      <c r="Z157" s="337"/>
      <c r="AA157" s="337"/>
      <c r="AB157" s="335"/>
      <c r="AC157" s="380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69"/>
      <c r="O158" s="369"/>
      <c r="P158" s="352"/>
      <c r="Q158" s="369"/>
      <c r="R158" s="352"/>
      <c r="S158" s="352"/>
      <c r="T158" s="352"/>
      <c r="U158" s="352"/>
      <c r="V158" s="352"/>
      <c r="W158" s="352"/>
      <c r="X158" s="352"/>
      <c r="Y158" s="352"/>
      <c r="Z158" s="352"/>
      <c r="AA158" s="352"/>
      <c r="AB158" s="335"/>
      <c r="AC158" s="381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69"/>
      <c r="O159" s="369"/>
      <c r="P159" s="352"/>
      <c r="Q159" s="369"/>
      <c r="R159" s="352"/>
      <c r="S159" s="352"/>
      <c r="T159" s="352"/>
      <c r="U159" s="352"/>
      <c r="V159" s="352"/>
      <c r="W159" s="352"/>
      <c r="X159" s="352"/>
      <c r="Y159" s="352"/>
      <c r="Z159" s="352"/>
      <c r="AA159" s="352"/>
      <c r="AB159" s="335"/>
      <c r="AC159" s="381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69"/>
      <c r="O160" s="369"/>
      <c r="P160" s="352"/>
      <c r="Q160" s="369"/>
      <c r="R160" s="352"/>
      <c r="S160" s="352"/>
      <c r="T160" s="352"/>
      <c r="U160" s="352"/>
      <c r="V160" s="352"/>
      <c r="W160" s="352"/>
      <c r="X160" s="352"/>
      <c r="Y160" s="352"/>
      <c r="Z160" s="352"/>
      <c r="AA160" s="352"/>
      <c r="AB160" s="335"/>
      <c r="AC160" s="381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69"/>
      <c r="O161" s="369"/>
      <c r="P161" s="352"/>
      <c r="Q161" s="369"/>
      <c r="R161" s="352"/>
      <c r="S161" s="352"/>
      <c r="T161" s="352"/>
      <c r="U161" s="352"/>
      <c r="V161" s="352"/>
      <c r="W161" s="352"/>
      <c r="X161" s="352"/>
      <c r="Y161" s="352"/>
      <c r="Z161" s="352"/>
      <c r="AA161" s="352"/>
      <c r="AB161" s="335"/>
      <c r="AC161" s="381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69"/>
      <c r="O162" s="369"/>
      <c r="P162" s="352"/>
      <c r="Q162" s="369"/>
      <c r="R162" s="352"/>
      <c r="S162" s="352"/>
      <c r="T162" s="352"/>
      <c r="U162" s="352"/>
      <c r="V162" s="352"/>
      <c r="W162" s="352"/>
      <c r="X162" s="352"/>
      <c r="Y162" s="352"/>
      <c r="Z162" s="352"/>
      <c r="AA162" s="352"/>
      <c r="AB162" s="335"/>
      <c r="AC162" s="381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69"/>
      <c r="O163" s="369"/>
      <c r="P163" s="337"/>
      <c r="Q163" s="369"/>
      <c r="R163" s="337"/>
      <c r="S163" s="337"/>
      <c r="T163" s="337"/>
      <c r="U163" s="337"/>
      <c r="V163" s="337"/>
      <c r="W163" s="337"/>
      <c r="X163" s="337"/>
      <c r="Y163" s="337"/>
      <c r="Z163" s="337"/>
      <c r="AA163" s="337"/>
      <c r="AB163" s="335"/>
      <c r="AC163" s="380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69"/>
      <c r="O164" s="369"/>
      <c r="P164" s="337"/>
      <c r="Q164" s="369"/>
      <c r="R164" s="337"/>
      <c r="S164" s="337"/>
      <c r="T164" s="337"/>
      <c r="U164" s="337"/>
      <c r="V164" s="337"/>
      <c r="W164" s="337"/>
      <c r="X164" s="337"/>
      <c r="Y164" s="337"/>
      <c r="Z164" s="337"/>
      <c r="AA164" s="337"/>
      <c r="AB164" s="335"/>
      <c r="AC164" s="380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69"/>
      <c r="O165" s="369"/>
      <c r="P165" s="337"/>
      <c r="Q165" s="369"/>
      <c r="R165" s="337"/>
      <c r="S165" s="337"/>
      <c r="T165" s="337"/>
      <c r="U165" s="337"/>
      <c r="V165" s="337"/>
      <c r="W165" s="337"/>
      <c r="X165" s="337"/>
      <c r="Y165" s="337"/>
      <c r="Z165" s="337"/>
      <c r="AA165" s="337"/>
      <c r="AB165" s="335"/>
      <c r="AC165" s="380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69"/>
      <c r="O166" s="369"/>
      <c r="P166" s="337"/>
      <c r="Q166" s="369"/>
      <c r="R166" s="337"/>
      <c r="S166" s="337"/>
      <c r="T166" s="337"/>
      <c r="U166" s="337"/>
      <c r="V166" s="337"/>
      <c r="W166" s="337"/>
      <c r="X166" s="337"/>
      <c r="Y166" s="337"/>
      <c r="Z166" s="337"/>
      <c r="AA166" s="337"/>
      <c r="AB166" s="335"/>
      <c r="AC166" s="380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69"/>
      <c r="O167" s="369"/>
      <c r="P167" s="337"/>
      <c r="Q167" s="369"/>
      <c r="R167" s="337"/>
      <c r="S167" s="337"/>
      <c r="T167" s="337"/>
      <c r="U167" s="337"/>
      <c r="V167" s="337"/>
      <c r="W167" s="337"/>
      <c r="X167" s="337"/>
      <c r="Y167" s="337"/>
      <c r="Z167" s="337"/>
      <c r="AA167" s="337"/>
      <c r="AB167" s="335"/>
      <c r="AC167" s="380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69"/>
      <c r="O168" s="369"/>
      <c r="P168" s="337"/>
      <c r="Q168" s="369"/>
      <c r="R168" s="337"/>
      <c r="S168" s="337"/>
      <c r="T168" s="337"/>
      <c r="U168" s="337"/>
      <c r="V168" s="337"/>
      <c r="W168" s="337"/>
      <c r="X168" s="337"/>
      <c r="Y168" s="337"/>
      <c r="Z168" s="337"/>
      <c r="AA168" s="337"/>
      <c r="AB168" s="335"/>
      <c r="AC168" s="380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69"/>
      <c r="O169" s="369"/>
      <c r="P169" s="337"/>
      <c r="Q169" s="369"/>
      <c r="R169" s="337"/>
      <c r="S169" s="337"/>
      <c r="T169" s="337"/>
      <c r="U169" s="337"/>
      <c r="V169" s="337"/>
      <c r="W169" s="337"/>
      <c r="X169" s="337"/>
      <c r="Y169" s="337"/>
      <c r="Z169" s="337"/>
      <c r="AA169" s="337"/>
      <c r="AB169" s="335"/>
      <c r="AC169" s="380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69"/>
      <c r="O170" s="369"/>
      <c r="P170" s="332"/>
      <c r="Q170" s="369"/>
      <c r="R170" s="337"/>
      <c r="S170" s="337"/>
      <c r="T170" s="337"/>
      <c r="U170" s="337"/>
      <c r="V170" s="337"/>
      <c r="W170" s="337"/>
      <c r="X170" s="337"/>
      <c r="Y170" s="337"/>
      <c r="Z170" s="337"/>
      <c r="AA170" s="337"/>
      <c r="AB170" s="324"/>
      <c r="AC170" s="380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68">
        <v>67.5</v>
      </c>
      <c r="O171" s="368">
        <v>0</v>
      </c>
      <c r="P171" s="353">
        <f>SUM(M171:M189)+N171+O171</f>
        <v>729.1</v>
      </c>
      <c r="Q171" s="368">
        <v>0</v>
      </c>
      <c r="R171" s="353">
        <v>44</v>
      </c>
      <c r="S171" s="359">
        <v>450</v>
      </c>
      <c r="T171" s="355">
        <v>450</v>
      </c>
      <c r="U171" s="359">
        <v>112</v>
      </c>
      <c r="V171" s="357">
        <v>112</v>
      </c>
      <c r="W171" s="359">
        <v>56</v>
      </c>
      <c r="X171" s="355">
        <v>56</v>
      </c>
      <c r="Y171" s="366">
        <f t="shared" ref="Y171" si="9">ROUND((P171-T171),1)</f>
        <v>279.10000000000002</v>
      </c>
      <c r="Z171" s="349">
        <f>IF(OR(SUM(V171:V188)="",SUM(Q171:Q188)=""),0,IF(OR(SUM(U171:U188)=320,SUM(V171:V188)&gt;0),ROUND((SUM(Q171:Q188)-SUM(V171:V188)),1),0))</f>
        <v>-112</v>
      </c>
      <c r="AA171" s="349">
        <f>IF(OR(SUM(X171:X188)="",SUM(R171:R188)=""),0,IF(OR(SUM(W171:W188)=160,SUM(X171:X188)&gt;0),ROUND((SUM(R171:R188)-SUM(X171:X188)),1),0))</f>
        <v>-12</v>
      </c>
      <c r="AB171" s="377"/>
      <c r="AC171" s="363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69"/>
      <c r="O172" s="369"/>
      <c r="P172" s="337"/>
      <c r="Q172" s="369"/>
      <c r="R172" s="337"/>
      <c r="S172" s="337"/>
      <c r="T172" s="337"/>
      <c r="U172" s="337"/>
      <c r="V172" s="337"/>
      <c r="W172" s="337"/>
      <c r="X172" s="337"/>
      <c r="Y172" s="335"/>
      <c r="Z172" s="335"/>
      <c r="AA172" s="335"/>
      <c r="AB172" s="335"/>
      <c r="AC172" s="335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69"/>
      <c r="O173" s="369"/>
      <c r="P173" s="337"/>
      <c r="Q173" s="369"/>
      <c r="R173" s="337"/>
      <c r="S173" s="337"/>
      <c r="T173" s="337"/>
      <c r="U173" s="337"/>
      <c r="V173" s="337"/>
      <c r="W173" s="337"/>
      <c r="X173" s="337"/>
      <c r="Y173" s="335"/>
      <c r="Z173" s="335"/>
      <c r="AA173" s="335"/>
      <c r="AB173" s="335"/>
      <c r="AC173" s="335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69"/>
      <c r="O174" s="369"/>
      <c r="P174" s="337"/>
      <c r="Q174" s="369"/>
      <c r="R174" s="337"/>
      <c r="S174" s="337"/>
      <c r="T174" s="337"/>
      <c r="U174" s="337"/>
      <c r="V174" s="337"/>
      <c r="W174" s="337"/>
      <c r="X174" s="337"/>
      <c r="Y174" s="335"/>
      <c r="Z174" s="335"/>
      <c r="AA174" s="335"/>
      <c r="AB174" s="335"/>
      <c r="AC174" s="335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69"/>
      <c r="O175" s="369"/>
      <c r="P175" s="337"/>
      <c r="Q175" s="369"/>
      <c r="R175" s="337"/>
      <c r="S175" s="337"/>
      <c r="T175" s="337"/>
      <c r="U175" s="337"/>
      <c r="V175" s="337"/>
      <c r="W175" s="337"/>
      <c r="X175" s="337"/>
      <c r="Y175" s="335"/>
      <c r="Z175" s="335"/>
      <c r="AA175" s="335"/>
      <c r="AB175" s="335"/>
      <c r="AC175" s="335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69"/>
      <c r="O176" s="369"/>
      <c r="P176" s="352"/>
      <c r="Q176" s="369"/>
      <c r="R176" s="352"/>
      <c r="S176" s="352"/>
      <c r="T176" s="352"/>
      <c r="U176" s="352"/>
      <c r="V176" s="352"/>
      <c r="W176" s="352"/>
      <c r="X176" s="352"/>
      <c r="Y176" s="335"/>
      <c r="Z176" s="335"/>
      <c r="AA176" s="335"/>
      <c r="AB176" s="335"/>
      <c r="AC176" s="335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69"/>
      <c r="O177" s="369"/>
      <c r="P177" s="352"/>
      <c r="Q177" s="369"/>
      <c r="R177" s="352"/>
      <c r="S177" s="352"/>
      <c r="T177" s="352"/>
      <c r="U177" s="352"/>
      <c r="V177" s="352"/>
      <c r="W177" s="352"/>
      <c r="X177" s="352"/>
      <c r="Y177" s="335"/>
      <c r="Z177" s="335"/>
      <c r="AA177" s="335"/>
      <c r="AB177" s="335"/>
      <c r="AC177" s="335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69"/>
      <c r="O178" s="369"/>
      <c r="P178" s="337"/>
      <c r="Q178" s="369"/>
      <c r="R178" s="337"/>
      <c r="S178" s="337"/>
      <c r="T178" s="337"/>
      <c r="U178" s="337"/>
      <c r="V178" s="337"/>
      <c r="W178" s="337"/>
      <c r="X178" s="337"/>
      <c r="Y178" s="335"/>
      <c r="Z178" s="335"/>
      <c r="AA178" s="335"/>
      <c r="AB178" s="335"/>
      <c r="AC178" s="335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69"/>
      <c r="O179" s="369"/>
      <c r="P179" s="352"/>
      <c r="Q179" s="369"/>
      <c r="R179" s="352"/>
      <c r="S179" s="352"/>
      <c r="T179" s="352"/>
      <c r="U179" s="352"/>
      <c r="V179" s="352"/>
      <c r="W179" s="352"/>
      <c r="X179" s="352"/>
      <c r="Y179" s="335"/>
      <c r="Z179" s="335"/>
      <c r="AA179" s="335"/>
      <c r="AB179" s="335"/>
      <c r="AC179" s="335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69"/>
      <c r="O180" s="369"/>
      <c r="P180" s="352"/>
      <c r="Q180" s="369"/>
      <c r="R180" s="352"/>
      <c r="S180" s="352"/>
      <c r="T180" s="352"/>
      <c r="U180" s="352"/>
      <c r="V180" s="352"/>
      <c r="W180" s="352"/>
      <c r="X180" s="352"/>
      <c r="Y180" s="335"/>
      <c r="Z180" s="335"/>
      <c r="AA180" s="335"/>
      <c r="AB180" s="335"/>
      <c r="AC180" s="335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69"/>
      <c r="O181" s="369"/>
      <c r="P181" s="337"/>
      <c r="Q181" s="369"/>
      <c r="R181" s="337"/>
      <c r="S181" s="337"/>
      <c r="T181" s="337"/>
      <c r="U181" s="337"/>
      <c r="V181" s="337"/>
      <c r="W181" s="337"/>
      <c r="X181" s="337"/>
      <c r="Y181" s="335"/>
      <c r="Z181" s="335"/>
      <c r="AA181" s="335"/>
      <c r="AB181" s="335"/>
      <c r="AC181" s="335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69"/>
      <c r="O182" s="369"/>
      <c r="P182" s="352"/>
      <c r="Q182" s="369"/>
      <c r="R182" s="352"/>
      <c r="S182" s="352"/>
      <c r="T182" s="352"/>
      <c r="U182" s="352"/>
      <c r="V182" s="352"/>
      <c r="W182" s="352"/>
      <c r="X182" s="352"/>
      <c r="Y182" s="335"/>
      <c r="Z182" s="335"/>
      <c r="AA182" s="335"/>
      <c r="AB182" s="335"/>
      <c r="AC182" s="335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69"/>
      <c r="O183" s="369"/>
      <c r="P183" s="352"/>
      <c r="Q183" s="369"/>
      <c r="R183" s="352"/>
      <c r="S183" s="352"/>
      <c r="T183" s="352"/>
      <c r="U183" s="352"/>
      <c r="V183" s="352"/>
      <c r="W183" s="352"/>
      <c r="X183" s="352"/>
      <c r="Y183" s="335"/>
      <c r="Z183" s="335"/>
      <c r="AA183" s="335"/>
      <c r="AB183" s="335"/>
      <c r="AC183" s="335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69"/>
      <c r="O184" s="369"/>
      <c r="P184" s="352"/>
      <c r="Q184" s="369"/>
      <c r="R184" s="352"/>
      <c r="S184" s="352"/>
      <c r="T184" s="352"/>
      <c r="U184" s="352"/>
      <c r="V184" s="352"/>
      <c r="W184" s="352"/>
      <c r="X184" s="352"/>
      <c r="Y184" s="335"/>
      <c r="Z184" s="335"/>
      <c r="AA184" s="335"/>
      <c r="AB184" s="335"/>
      <c r="AC184" s="335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69"/>
      <c r="O185" s="369"/>
      <c r="P185" s="337"/>
      <c r="Q185" s="369"/>
      <c r="R185" s="337"/>
      <c r="S185" s="337"/>
      <c r="T185" s="337"/>
      <c r="U185" s="337"/>
      <c r="V185" s="337"/>
      <c r="W185" s="337"/>
      <c r="X185" s="337"/>
      <c r="Y185" s="335"/>
      <c r="Z185" s="335"/>
      <c r="AA185" s="335"/>
      <c r="AB185" s="335"/>
      <c r="AC185" s="335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69"/>
      <c r="O186" s="369"/>
      <c r="P186" s="337"/>
      <c r="Q186" s="369"/>
      <c r="R186" s="337"/>
      <c r="S186" s="337"/>
      <c r="T186" s="337"/>
      <c r="U186" s="337"/>
      <c r="V186" s="337"/>
      <c r="W186" s="337"/>
      <c r="X186" s="337"/>
      <c r="Y186" s="335"/>
      <c r="Z186" s="335"/>
      <c r="AA186" s="335"/>
      <c r="AB186" s="335"/>
      <c r="AC186" s="335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69"/>
      <c r="O187" s="369"/>
      <c r="P187" s="337"/>
      <c r="Q187" s="369"/>
      <c r="R187" s="337"/>
      <c r="S187" s="337"/>
      <c r="T187" s="337"/>
      <c r="U187" s="337"/>
      <c r="V187" s="337"/>
      <c r="W187" s="337"/>
      <c r="X187" s="337"/>
      <c r="Y187" s="335"/>
      <c r="Z187" s="335"/>
      <c r="AA187" s="335"/>
      <c r="AB187" s="335"/>
      <c r="AC187" s="335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69"/>
      <c r="O188" s="369"/>
      <c r="P188" s="337"/>
      <c r="Q188" s="369"/>
      <c r="R188" s="337"/>
      <c r="S188" s="337"/>
      <c r="T188" s="337"/>
      <c r="U188" s="337"/>
      <c r="V188" s="337"/>
      <c r="W188" s="337"/>
      <c r="X188" s="337"/>
      <c r="Y188" s="335"/>
      <c r="Z188" s="335"/>
      <c r="AA188" s="335"/>
      <c r="AB188" s="335"/>
      <c r="AC188" s="335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69"/>
      <c r="O189" s="369"/>
      <c r="P189" s="337"/>
      <c r="Q189" s="369"/>
      <c r="R189" s="337"/>
      <c r="S189" s="337"/>
      <c r="T189" s="337"/>
      <c r="U189" s="337"/>
      <c r="V189" s="337"/>
      <c r="W189" s="337"/>
      <c r="X189" s="337"/>
      <c r="Y189" s="335"/>
      <c r="Z189" s="335"/>
      <c r="AA189" s="335"/>
      <c r="AB189" s="335"/>
      <c r="AC189" s="335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69"/>
      <c r="O190" s="369"/>
      <c r="P190" s="337"/>
      <c r="Q190" s="369"/>
      <c r="R190" s="352"/>
      <c r="S190" s="352"/>
      <c r="T190" s="352"/>
      <c r="U190" s="352"/>
      <c r="V190" s="352"/>
      <c r="W190" s="352"/>
      <c r="X190" s="352"/>
      <c r="Y190" s="335"/>
      <c r="Z190" s="335"/>
      <c r="AA190" s="335"/>
      <c r="AB190" s="335"/>
      <c r="AC190" s="335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68">
        <v>67.5</v>
      </c>
      <c r="O191" s="368">
        <v>0</v>
      </c>
      <c r="P191" s="353">
        <f>SUM(M191:M211)+N191+O191</f>
        <v>957.09999999999991</v>
      </c>
      <c r="Q191" s="368">
        <v>0</v>
      </c>
      <c r="R191" s="353">
        <v>44</v>
      </c>
      <c r="S191" s="359">
        <v>450</v>
      </c>
      <c r="T191" s="355">
        <v>450</v>
      </c>
      <c r="U191" s="359">
        <v>112</v>
      </c>
      <c r="V191" s="357">
        <v>112</v>
      </c>
      <c r="W191" s="359">
        <v>56</v>
      </c>
      <c r="X191" s="355">
        <v>56</v>
      </c>
      <c r="Y191" s="366">
        <f t="shared" ref="Y191" si="13">ROUND((P191-T191),1)</f>
        <v>507.1</v>
      </c>
      <c r="Z191" s="349">
        <f>IF(OR(SUM(V191:V211)="",SUM(Q191:Q211)=""),0,IF(OR(SUM(U191:U211)=320,SUM(V191:V211)&gt;0),ROUND((SUM(Q191:Q211)-SUM(V191:V211)),1),0))</f>
        <v>-112</v>
      </c>
      <c r="AA191" s="349">
        <f>IF(OR(SUM(X191:X211)="",SUM(R191:R211)=""),0,IF(OR(SUM(W191:W211)=160,SUM(X191:X211)&gt;0),ROUND((SUM(R191:R211)-SUM(X191:X211)),1),0))</f>
        <v>-12</v>
      </c>
      <c r="AB191" s="377"/>
      <c r="AC191" s="363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69"/>
      <c r="O192" s="369"/>
      <c r="P192" s="337"/>
      <c r="Q192" s="369"/>
      <c r="R192" s="337"/>
      <c r="S192" s="337"/>
      <c r="T192" s="337"/>
      <c r="U192" s="337"/>
      <c r="V192" s="337"/>
      <c r="W192" s="337"/>
      <c r="X192" s="337"/>
      <c r="Y192" s="335"/>
      <c r="Z192" s="335"/>
      <c r="AA192" s="335"/>
      <c r="AB192" s="335"/>
      <c r="AC192" s="335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69"/>
      <c r="O193" s="369"/>
      <c r="P193" s="337"/>
      <c r="Q193" s="369"/>
      <c r="R193" s="337"/>
      <c r="S193" s="337"/>
      <c r="T193" s="337"/>
      <c r="U193" s="337"/>
      <c r="V193" s="337"/>
      <c r="W193" s="337"/>
      <c r="X193" s="337"/>
      <c r="Y193" s="335"/>
      <c r="Z193" s="335"/>
      <c r="AA193" s="335"/>
      <c r="AB193" s="335"/>
      <c r="AC193" s="335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472</v>
      </c>
      <c r="F194" s="128" t="s">
        <v>470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69"/>
      <c r="O194" s="369"/>
      <c r="P194" s="352"/>
      <c r="Q194" s="369"/>
      <c r="R194" s="352"/>
      <c r="S194" s="352"/>
      <c r="T194" s="352"/>
      <c r="U194" s="352"/>
      <c r="V194" s="352"/>
      <c r="W194" s="352"/>
      <c r="X194" s="352"/>
      <c r="Y194" s="335"/>
      <c r="Z194" s="335"/>
      <c r="AA194" s="335"/>
      <c r="AB194" s="335"/>
      <c r="AC194" s="335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473</v>
      </c>
      <c r="F195" s="128" t="s">
        <v>471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69"/>
      <c r="O195" s="369"/>
      <c r="P195" s="352"/>
      <c r="Q195" s="369"/>
      <c r="R195" s="352"/>
      <c r="S195" s="352"/>
      <c r="T195" s="352"/>
      <c r="U195" s="352"/>
      <c r="V195" s="352"/>
      <c r="W195" s="352"/>
      <c r="X195" s="352"/>
      <c r="Y195" s="335"/>
      <c r="Z195" s="335"/>
      <c r="AA195" s="335"/>
      <c r="AB195" s="335"/>
      <c r="AC195" s="335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69"/>
      <c r="O196" s="369"/>
      <c r="P196" s="337"/>
      <c r="Q196" s="369"/>
      <c r="R196" s="337"/>
      <c r="S196" s="337"/>
      <c r="T196" s="337"/>
      <c r="U196" s="337"/>
      <c r="V196" s="337"/>
      <c r="W196" s="337"/>
      <c r="X196" s="337"/>
      <c r="Y196" s="335"/>
      <c r="Z196" s="335"/>
      <c r="AA196" s="335"/>
      <c r="AB196" s="335"/>
      <c r="AC196" s="335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474</v>
      </c>
      <c r="F197" s="128" t="s">
        <v>470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69"/>
      <c r="O197" s="369"/>
      <c r="P197" s="352"/>
      <c r="Q197" s="369"/>
      <c r="R197" s="352"/>
      <c r="S197" s="352"/>
      <c r="T197" s="352"/>
      <c r="U197" s="352"/>
      <c r="V197" s="352"/>
      <c r="W197" s="352"/>
      <c r="X197" s="352"/>
      <c r="Y197" s="335"/>
      <c r="Z197" s="335"/>
      <c r="AA197" s="335"/>
      <c r="AB197" s="335"/>
      <c r="AC197" s="335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475</v>
      </c>
      <c r="F198" s="128" t="s">
        <v>471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69"/>
      <c r="O198" s="369"/>
      <c r="P198" s="352"/>
      <c r="Q198" s="369"/>
      <c r="R198" s="352"/>
      <c r="S198" s="352"/>
      <c r="T198" s="352"/>
      <c r="U198" s="352"/>
      <c r="V198" s="352"/>
      <c r="W198" s="352"/>
      <c r="X198" s="352"/>
      <c r="Y198" s="335"/>
      <c r="Z198" s="335"/>
      <c r="AA198" s="335"/>
      <c r="AB198" s="335"/>
      <c r="AC198" s="335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69"/>
      <c r="O199" s="369"/>
      <c r="P199" s="337"/>
      <c r="Q199" s="369"/>
      <c r="R199" s="337"/>
      <c r="S199" s="337"/>
      <c r="T199" s="337"/>
      <c r="U199" s="337"/>
      <c r="V199" s="337"/>
      <c r="W199" s="337"/>
      <c r="X199" s="337"/>
      <c r="Y199" s="335"/>
      <c r="Z199" s="335"/>
      <c r="AA199" s="335"/>
      <c r="AB199" s="335"/>
      <c r="AC199" s="335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69"/>
      <c r="O200" s="369"/>
      <c r="P200" s="337"/>
      <c r="Q200" s="369"/>
      <c r="R200" s="337"/>
      <c r="S200" s="337"/>
      <c r="T200" s="337"/>
      <c r="U200" s="337"/>
      <c r="V200" s="337"/>
      <c r="W200" s="337"/>
      <c r="X200" s="337"/>
      <c r="Y200" s="335"/>
      <c r="Z200" s="335"/>
      <c r="AA200" s="335"/>
      <c r="AB200" s="335"/>
      <c r="AC200" s="335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69"/>
      <c r="O201" s="369"/>
      <c r="P201" s="337"/>
      <c r="Q201" s="369"/>
      <c r="R201" s="337"/>
      <c r="S201" s="337"/>
      <c r="T201" s="337"/>
      <c r="U201" s="337"/>
      <c r="V201" s="337"/>
      <c r="W201" s="337"/>
      <c r="X201" s="337"/>
      <c r="Y201" s="335"/>
      <c r="Z201" s="335"/>
      <c r="AA201" s="335"/>
      <c r="AB201" s="335"/>
      <c r="AC201" s="335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69"/>
      <c r="O202" s="369"/>
      <c r="P202" s="352"/>
      <c r="Q202" s="369"/>
      <c r="R202" s="352"/>
      <c r="S202" s="352"/>
      <c r="T202" s="352"/>
      <c r="U202" s="352"/>
      <c r="V202" s="352"/>
      <c r="W202" s="352"/>
      <c r="X202" s="352"/>
      <c r="Y202" s="335"/>
      <c r="Z202" s="335"/>
      <c r="AA202" s="335"/>
      <c r="AB202" s="335"/>
      <c r="AC202" s="335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69"/>
      <c r="O203" s="369"/>
      <c r="P203" s="352"/>
      <c r="Q203" s="369"/>
      <c r="R203" s="352"/>
      <c r="S203" s="352"/>
      <c r="T203" s="352"/>
      <c r="U203" s="352"/>
      <c r="V203" s="352"/>
      <c r="W203" s="352"/>
      <c r="X203" s="352"/>
      <c r="Y203" s="335"/>
      <c r="Z203" s="335"/>
      <c r="AA203" s="335"/>
      <c r="AB203" s="335"/>
      <c r="AC203" s="335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69"/>
      <c r="O204" s="369"/>
      <c r="P204" s="352"/>
      <c r="Q204" s="369"/>
      <c r="R204" s="352"/>
      <c r="S204" s="352"/>
      <c r="T204" s="352"/>
      <c r="U204" s="352"/>
      <c r="V204" s="352"/>
      <c r="W204" s="352"/>
      <c r="X204" s="352"/>
      <c r="Y204" s="335"/>
      <c r="Z204" s="335"/>
      <c r="AA204" s="335"/>
      <c r="AB204" s="335"/>
      <c r="AC204" s="335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69"/>
      <c r="O205" s="369"/>
      <c r="P205" s="352"/>
      <c r="Q205" s="369"/>
      <c r="R205" s="352"/>
      <c r="S205" s="352"/>
      <c r="T205" s="352"/>
      <c r="U205" s="352"/>
      <c r="V205" s="352"/>
      <c r="W205" s="352"/>
      <c r="X205" s="352"/>
      <c r="Y205" s="335"/>
      <c r="Z205" s="335"/>
      <c r="AA205" s="335"/>
      <c r="AB205" s="335"/>
      <c r="AC205" s="335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69"/>
      <c r="O206" s="369"/>
      <c r="P206" s="352"/>
      <c r="Q206" s="369"/>
      <c r="R206" s="352"/>
      <c r="S206" s="352"/>
      <c r="T206" s="352"/>
      <c r="U206" s="352"/>
      <c r="V206" s="352"/>
      <c r="W206" s="352"/>
      <c r="X206" s="352"/>
      <c r="Y206" s="335"/>
      <c r="Z206" s="335"/>
      <c r="AA206" s="335"/>
      <c r="AB206" s="335"/>
      <c r="AC206" s="335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69"/>
      <c r="O207" s="369"/>
      <c r="P207" s="352"/>
      <c r="Q207" s="369"/>
      <c r="R207" s="352"/>
      <c r="S207" s="352"/>
      <c r="T207" s="352"/>
      <c r="U207" s="352"/>
      <c r="V207" s="352"/>
      <c r="W207" s="352"/>
      <c r="X207" s="352"/>
      <c r="Y207" s="335"/>
      <c r="Z207" s="335"/>
      <c r="AA207" s="335"/>
      <c r="AB207" s="335"/>
      <c r="AC207" s="335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69"/>
      <c r="O208" s="369"/>
      <c r="P208" s="352"/>
      <c r="Q208" s="369"/>
      <c r="R208" s="352"/>
      <c r="S208" s="352"/>
      <c r="T208" s="352"/>
      <c r="U208" s="352"/>
      <c r="V208" s="352"/>
      <c r="W208" s="352"/>
      <c r="X208" s="352"/>
      <c r="Y208" s="335"/>
      <c r="Z208" s="335"/>
      <c r="AA208" s="335"/>
      <c r="AB208" s="335"/>
      <c r="AC208" s="335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69"/>
      <c r="O209" s="369"/>
      <c r="P209" s="337"/>
      <c r="Q209" s="369"/>
      <c r="R209" s="337"/>
      <c r="S209" s="337"/>
      <c r="T209" s="337"/>
      <c r="U209" s="337"/>
      <c r="V209" s="337"/>
      <c r="W209" s="337"/>
      <c r="X209" s="337"/>
      <c r="Y209" s="335"/>
      <c r="Z209" s="335"/>
      <c r="AA209" s="335"/>
      <c r="AB209" s="335"/>
      <c r="AC209" s="335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69"/>
      <c r="O210" s="369"/>
      <c r="P210" s="352"/>
      <c r="Q210" s="369"/>
      <c r="R210" s="352"/>
      <c r="S210" s="352"/>
      <c r="T210" s="352"/>
      <c r="U210" s="352"/>
      <c r="V210" s="352"/>
      <c r="W210" s="352"/>
      <c r="X210" s="352"/>
      <c r="Y210" s="335"/>
      <c r="Z210" s="335"/>
      <c r="AA210" s="335"/>
      <c r="AB210" s="335"/>
      <c r="AC210" s="335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470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69"/>
      <c r="O211" s="369"/>
      <c r="P211" s="337"/>
      <c r="Q211" s="369"/>
      <c r="R211" s="337"/>
      <c r="S211" s="337"/>
      <c r="T211" s="337"/>
      <c r="U211" s="337"/>
      <c r="V211" s="337"/>
      <c r="W211" s="337"/>
      <c r="X211" s="337"/>
      <c r="Y211" s="335"/>
      <c r="Z211" s="335"/>
      <c r="AA211" s="335"/>
      <c r="AB211" s="335"/>
      <c r="AC211" s="335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68">
        <v>67.5</v>
      </c>
      <c r="O212" s="368">
        <v>0</v>
      </c>
      <c r="P212" s="353">
        <f>SUM(M212:M229)+N212+O212</f>
        <v>807.8</v>
      </c>
      <c r="Q212" s="368">
        <v>0</v>
      </c>
      <c r="R212" s="353">
        <v>44</v>
      </c>
      <c r="S212" s="359">
        <v>450</v>
      </c>
      <c r="T212" s="355">
        <v>450</v>
      </c>
      <c r="U212" s="359">
        <v>112</v>
      </c>
      <c r="V212" s="357">
        <v>112</v>
      </c>
      <c r="W212" s="359">
        <v>56</v>
      </c>
      <c r="X212" s="355">
        <v>56</v>
      </c>
      <c r="Y212" s="366">
        <f>ROUND((P212-T212),1)</f>
        <v>357.8</v>
      </c>
      <c r="Z212" s="349">
        <f>IF(OR(SUM(V212:V228)="",SUM(Q212:Q228)=""),0,IF(OR(SUM(U212:U228)=320,SUM(V212:V228)&gt;0),ROUND((SUM(Q212:Q228)-SUM(V212:V228)),1),0))</f>
        <v>-112</v>
      </c>
      <c r="AA212" s="349">
        <f>IF(OR(SUM(X212:X228)="",SUM(R212:R228)=""),0,IF(OR(SUM(W212:W228)=160,SUM(X212:X228)&gt;0),ROUND((SUM(R212:R228)-SUM(X212:X228)),1),0))</f>
        <v>-12</v>
      </c>
      <c r="AB212" s="377"/>
      <c r="AC212" s="363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69"/>
      <c r="O213" s="369"/>
      <c r="P213" s="337"/>
      <c r="Q213" s="369"/>
      <c r="R213" s="337"/>
      <c r="S213" s="337"/>
      <c r="T213" s="337"/>
      <c r="U213" s="337"/>
      <c r="V213" s="337"/>
      <c r="W213" s="337"/>
      <c r="X213" s="337"/>
      <c r="Y213" s="335"/>
      <c r="Z213" s="335"/>
      <c r="AA213" s="335"/>
      <c r="AB213" s="335"/>
      <c r="AC213" s="335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69"/>
      <c r="O214" s="369"/>
      <c r="P214" s="337"/>
      <c r="Q214" s="369"/>
      <c r="R214" s="337"/>
      <c r="S214" s="337"/>
      <c r="T214" s="337"/>
      <c r="U214" s="337"/>
      <c r="V214" s="337"/>
      <c r="W214" s="337"/>
      <c r="X214" s="337"/>
      <c r="Y214" s="335"/>
      <c r="Z214" s="335"/>
      <c r="AA214" s="335"/>
      <c r="AB214" s="335"/>
      <c r="AC214" s="335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69"/>
      <c r="O215" s="369"/>
      <c r="P215" s="337"/>
      <c r="Q215" s="369"/>
      <c r="R215" s="337"/>
      <c r="S215" s="337"/>
      <c r="T215" s="337"/>
      <c r="U215" s="337"/>
      <c r="V215" s="337"/>
      <c r="W215" s="337"/>
      <c r="X215" s="337"/>
      <c r="Y215" s="335"/>
      <c r="Z215" s="335"/>
      <c r="AA215" s="335"/>
      <c r="AB215" s="335"/>
      <c r="AC215" s="335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69"/>
      <c r="O216" s="369"/>
      <c r="P216" s="337"/>
      <c r="Q216" s="369"/>
      <c r="R216" s="337"/>
      <c r="S216" s="337"/>
      <c r="T216" s="337"/>
      <c r="U216" s="337"/>
      <c r="V216" s="337"/>
      <c r="W216" s="337"/>
      <c r="X216" s="337"/>
      <c r="Y216" s="335"/>
      <c r="Z216" s="335"/>
      <c r="AA216" s="335"/>
      <c r="AB216" s="335"/>
      <c r="AC216" s="335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69"/>
      <c r="O217" s="369"/>
      <c r="P217" s="337"/>
      <c r="Q217" s="369"/>
      <c r="R217" s="337"/>
      <c r="S217" s="337"/>
      <c r="T217" s="337"/>
      <c r="U217" s="337"/>
      <c r="V217" s="337"/>
      <c r="W217" s="337"/>
      <c r="X217" s="337"/>
      <c r="Y217" s="335"/>
      <c r="Z217" s="335"/>
      <c r="AA217" s="335"/>
      <c r="AB217" s="335"/>
      <c r="AC217" s="335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69"/>
      <c r="O218" s="369"/>
      <c r="P218" s="337"/>
      <c r="Q218" s="369"/>
      <c r="R218" s="337"/>
      <c r="S218" s="337"/>
      <c r="T218" s="337"/>
      <c r="U218" s="337"/>
      <c r="V218" s="337"/>
      <c r="W218" s="337"/>
      <c r="X218" s="337"/>
      <c r="Y218" s="335"/>
      <c r="Z218" s="335"/>
      <c r="AA218" s="335"/>
      <c r="AB218" s="335"/>
      <c r="AC218" s="335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69"/>
      <c r="O219" s="369"/>
      <c r="P219" s="352"/>
      <c r="Q219" s="369"/>
      <c r="R219" s="352"/>
      <c r="S219" s="352"/>
      <c r="T219" s="352"/>
      <c r="U219" s="352"/>
      <c r="V219" s="352"/>
      <c r="W219" s="352"/>
      <c r="X219" s="352"/>
      <c r="Y219" s="335"/>
      <c r="Z219" s="335"/>
      <c r="AA219" s="335"/>
      <c r="AB219" s="335"/>
      <c r="AC219" s="335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69"/>
      <c r="O220" s="369"/>
      <c r="P220" s="352"/>
      <c r="Q220" s="369"/>
      <c r="R220" s="352"/>
      <c r="S220" s="352"/>
      <c r="T220" s="352"/>
      <c r="U220" s="352"/>
      <c r="V220" s="352"/>
      <c r="W220" s="352"/>
      <c r="X220" s="352"/>
      <c r="Y220" s="335"/>
      <c r="Z220" s="335"/>
      <c r="AA220" s="335"/>
      <c r="AB220" s="335"/>
      <c r="AC220" s="335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459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69"/>
      <c r="O221" s="369"/>
      <c r="P221" s="337"/>
      <c r="Q221" s="369"/>
      <c r="R221" s="337"/>
      <c r="S221" s="337"/>
      <c r="T221" s="337"/>
      <c r="U221" s="337"/>
      <c r="V221" s="337"/>
      <c r="W221" s="337"/>
      <c r="X221" s="337"/>
      <c r="Y221" s="335"/>
      <c r="Z221" s="335"/>
      <c r="AA221" s="335"/>
      <c r="AB221" s="335"/>
      <c r="AC221" s="335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69"/>
      <c r="O222" s="369"/>
      <c r="P222" s="352"/>
      <c r="Q222" s="369"/>
      <c r="R222" s="352"/>
      <c r="S222" s="352"/>
      <c r="T222" s="352"/>
      <c r="U222" s="352"/>
      <c r="V222" s="352"/>
      <c r="W222" s="352"/>
      <c r="X222" s="352"/>
      <c r="Y222" s="335"/>
      <c r="Z222" s="335"/>
      <c r="AA222" s="335"/>
      <c r="AB222" s="335"/>
      <c r="AC222" s="335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69"/>
      <c r="O223" s="369"/>
      <c r="P223" s="352"/>
      <c r="Q223" s="369"/>
      <c r="R223" s="352"/>
      <c r="S223" s="352"/>
      <c r="T223" s="352"/>
      <c r="U223" s="352"/>
      <c r="V223" s="352"/>
      <c r="W223" s="352"/>
      <c r="X223" s="352"/>
      <c r="Y223" s="335"/>
      <c r="Z223" s="335"/>
      <c r="AA223" s="335"/>
      <c r="AB223" s="335"/>
      <c r="AC223" s="335"/>
      <c r="AD223" s="83"/>
    </row>
    <row r="224" spans="1:30" s="263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69"/>
      <c r="O224" s="369"/>
      <c r="P224" s="352"/>
      <c r="Q224" s="369"/>
      <c r="R224" s="352"/>
      <c r="S224" s="352"/>
      <c r="T224" s="352"/>
      <c r="U224" s="352"/>
      <c r="V224" s="352"/>
      <c r="W224" s="352"/>
      <c r="X224" s="352"/>
      <c r="Y224" s="335"/>
      <c r="Z224" s="335"/>
      <c r="AA224" s="335"/>
      <c r="AB224" s="335"/>
      <c r="AC224" s="335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69"/>
      <c r="O225" s="369"/>
      <c r="P225" s="352"/>
      <c r="Q225" s="369"/>
      <c r="R225" s="352"/>
      <c r="S225" s="352"/>
      <c r="T225" s="352"/>
      <c r="U225" s="352"/>
      <c r="V225" s="352"/>
      <c r="W225" s="352"/>
      <c r="X225" s="352"/>
      <c r="Y225" s="335"/>
      <c r="Z225" s="335"/>
      <c r="AA225" s="335"/>
      <c r="AB225" s="335"/>
      <c r="AC225" s="335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69"/>
      <c r="O226" s="369"/>
      <c r="P226" s="337"/>
      <c r="Q226" s="369"/>
      <c r="R226" s="337"/>
      <c r="S226" s="337"/>
      <c r="T226" s="337"/>
      <c r="U226" s="337"/>
      <c r="V226" s="337"/>
      <c r="W226" s="337"/>
      <c r="X226" s="337"/>
      <c r="Y226" s="335"/>
      <c r="Z226" s="335"/>
      <c r="AA226" s="335"/>
      <c r="AB226" s="335"/>
      <c r="AC226" s="335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69"/>
      <c r="O227" s="369"/>
      <c r="P227" s="337"/>
      <c r="Q227" s="369"/>
      <c r="R227" s="337"/>
      <c r="S227" s="337"/>
      <c r="T227" s="337"/>
      <c r="U227" s="337"/>
      <c r="V227" s="337"/>
      <c r="W227" s="337"/>
      <c r="X227" s="337"/>
      <c r="Y227" s="335"/>
      <c r="Z227" s="335"/>
      <c r="AA227" s="335"/>
      <c r="AB227" s="335"/>
      <c r="AC227" s="335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69"/>
      <c r="O228" s="369"/>
      <c r="P228" s="337"/>
      <c r="Q228" s="369"/>
      <c r="R228" s="337"/>
      <c r="S228" s="337"/>
      <c r="T228" s="337"/>
      <c r="U228" s="337"/>
      <c r="V228" s="337"/>
      <c r="W228" s="337"/>
      <c r="X228" s="337"/>
      <c r="Y228" s="335"/>
      <c r="Z228" s="335"/>
      <c r="AA228" s="335"/>
      <c r="AB228" s="335"/>
      <c r="AC228" s="335"/>
      <c r="AD228" s="83"/>
    </row>
    <row r="229" spans="1:30" ht="18" hidden="1" customHeight="1">
      <c r="A229" s="90"/>
      <c r="B229" s="370"/>
      <c r="C229" s="371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69"/>
      <c r="O229" s="369"/>
      <c r="P229" s="337"/>
      <c r="Q229" s="369"/>
      <c r="R229" s="337"/>
      <c r="S229" s="337"/>
      <c r="T229" s="337"/>
      <c r="U229" s="337"/>
      <c r="V229" s="337"/>
      <c r="W229" s="337"/>
      <c r="X229" s="337"/>
      <c r="Y229" s="335"/>
      <c r="Z229" s="335"/>
      <c r="AA229" s="335"/>
      <c r="AB229" s="335"/>
      <c r="AC229" s="335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69"/>
      <c r="O230" s="369"/>
      <c r="P230" s="337"/>
      <c r="Q230" s="369"/>
      <c r="R230" s="352"/>
      <c r="S230" s="352"/>
      <c r="T230" s="352"/>
      <c r="U230" s="352"/>
      <c r="V230" s="352"/>
      <c r="W230" s="352"/>
      <c r="X230" s="352"/>
      <c r="Y230" s="335"/>
      <c r="Z230" s="335"/>
      <c r="AA230" s="335"/>
      <c r="AB230" s="335"/>
      <c r="AC230" s="335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93">
        <v>67.5</v>
      </c>
      <c r="O231" s="411"/>
      <c r="P231" s="390">
        <f>SUM(M231:M248)+N231+O250</f>
        <v>974.40000000000009</v>
      </c>
      <c r="Q231" s="393" t="s">
        <v>98</v>
      </c>
      <c r="R231" s="390">
        <v>55</v>
      </c>
      <c r="S231" s="359" t="s">
        <v>100</v>
      </c>
      <c r="T231" s="393" t="s">
        <v>100</v>
      </c>
      <c r="U231" s="359" t="s">
        <v>101</v>
      </c>
      <c r="V231" s="393">
        <v>112</v>
      </c>
      <c r="W231" s="359" t="s">
        <v>99</v>
      </c>
      <c r="X231" s="393">
        <v>56</v>
      </c>
      <c r="Y231" s="366">
        <f>ROUND((P231-T231),1)</f>
        <v>524.4</v>
      </c>
      <c r="Z231" s="349">
        <f>IF(OR(SUM(V231:V249)="",SUM(Q231:Q249)=""),0,IF(OR(SUM(U231:U249)=320,SUM(V231:V249)&gt;0),ROUND((SUM(Q231:Q249)-SUM(V231:V249)),1),0))</f>
        <v>-112</v>
      </c>
      <c r="AA231" s="349">
        <f>IF(OR(SUM(X231:X249)="",SUM(R231:R249)=""),0,IF(OR(SUM(W231:W249)=160,SUM(X231:X249)&gt;0),ROUND((SUM(R231:R249)-SUM(X231:X249)),1),0))</f>
        <v>-1</v>
      </c>
      <c r="AB231" s="390"/>
      <c r="AC231" s="363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94"/>
      <c r="O232" s="412"/>
      <c r="P232" s="391"/>
      <c r="Q232" s="394"/>
      <c r="R232" s="391"/>
      <c r="S232" s="337"/>
      <c r="T232" s="394"/>
      <c r="U232" s="337"/>
      <c r="V232" s="394"/>
      <c r="W232" s="337"/>
      <c r="X232" s="394"/>
      <c r="Y232" s="335"/>
      <c r="Z232" s="335"/>
      <c r="AA232" s="335"/>
      <c r="AB232" s="391"/>
      <c r="AC232" s="335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94"/>
      <c r="O233" s="412"/>
      <c r="P233" s="391"/>
      <c r="Q233" s="394"/>
      <c r="R233" s="391"/>
      <c r="S233" s="337"/>
      <c r="T233" s="394"/>
      <c r="U233" s="337"/>
      <c r="V233" s="394"/>
      <c r="W233" s="337"/>
      <c r="X233" s="394"/>
      <c r="Y233" s="335"/>
      <c r="Z233" s="335"/>
      <c r="AA233" s="335"/>
      <c r="AB233" s="391"/>
      <c r="AC233" s="335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94"/>
      <c r="O234" s="412"/>
      <c r="P234" s="391"/>
      <c r="Q234" s="394"/>
      <c r="R234" s="391"/>
      <c r="S234" s="337"/>
      <c r="T234" s="394"/>
      <c r="U234" s="337"/>
      <c r="V234" s="394"/>
      <c r="W234" s="337"/>
      <c r="X234" s="394"/>
      <c r="Y234" s="335"/>
      <c r="Z234" s="335"/>
      <c r="AA234" s="335"/>
      <c r="AB234" s="391"/>
      <c r="AC234" s="335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94"/>
      <c r="O235" s="412"/>
      <c r="P235" s="391"/>
      <c r="Q235" s="394"/>
      <c r="R235" s="391"/>
      <c r="S235" s="337"/>
      <c r="T235" s="394"/>
      <c r="U235" s="337"/>
      <c r="V235" s="394"/>
      <c r="W235" s="337"/>
      <c r="X235" s="394"/>
      <c r="Y235" s="335"/>
      <c r="Z235" s="335"/>
      <c r="AA235" s="335"/>
      <c r="AB235" s="391"/>
      <c r="AC235" s="335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94"/>
      <c r="O236" s="412"/>
      <c r="P236" s="391"/>
      <c r="Q236" s="394"/>
      <c r="R236" s="391"/>
      <c r="S236" s="337"/>
      <c r="T236" s="394"/>
      <c r="U236" s="337"/>
      <c r="V236" s="394"/>
      <c r="W236" s="337"/>
      <c r="X236" s="394"/>
      <c r="Y236" s="335"/>
      <c r="Z236" s="335"/>
      <c r="AA236" s="335"/>
      <c r="AB236" s="391"/>
      <c r="AC236" s="335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94"/>
      <c r="O237" s="412"/>
      <c r="P237" s="391"/>
      <c r="Q237" s="394"/>
      <c r="R237" s="391"/>
      <c r="S237" s="337"/>
      <c r="T237" s="394"/>
      <c r="U237" s="337"/>
      <c r="V237" s="394"/>
      <c r="W237" s="337"/>
      <c r="X237" s="394"/>
      <c r="Y237" s="335"/>
      <c r="Z237" s="335"/>
      <c r="AA237" s="335"/>
      <c r="AB237" s="391"/>
      <c r="AC237" s="335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94"/>
      <c r="O238" s="412"/>
      <c r="P238" s="391"/>
      <c r="Q238" s="394"/>
      <c r="R238" s="391"/>
      <c r="S238" s="337"/>
      <c r="T238" s="394"/>
      <c r="U238" s="337"/>
      <c r="V238" s="394"/>
      <c r="W238" s="337"/>
      <c r="X238" s="394"/>
      <c r="Y238" s="335"/>
      <c r="Z238" s="335"/>
      <c r="AA238" s="335"/>
      <c r="AB238" s="391"/>
      <c r="AC238" s="335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94"/>
      <c r="O239" s="412"/>
      <c r="P239" s="391"/>
      <c r="Q239" s="394"/>
      <c r="R239" s="391"/>
      <c r="S239" s="352"/>
      <c r="T239" s="394"/>
      <c r="U239" s="352"/>
      <c r="V239" s="394"/>
      <c r="W239" s="352"/>
      <c r="X239" s="394"/>
      <c r="Y239" s="335"/>
      <c r="Z239" s="335"/>
      <c r="AA239" s="335"/>
      <c r="AB239" s="391"/>
      <c r="AC239" s="335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412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94"/>
      <c r="O240" s="412"/>
      <c r="P240" s="391"/>
      <c r="Q240" s="394"/>
      <c r="R240" s="391"/>
      <c r="S240" s="352"/>
      <c r="T240" s="394"/>
      <c r="U240" s="352"/>
      <c r="V240" s="394"/>
      <c r="W240" s="352"/>
      <c r="X240" s="394"/>
      <c r="Y240" s="335"/>
      <c r="Z240" s="335"/>
      <c r="AA240" s="335"/>
      <c r="AB240" s="391"/>
      <c r="AC240" s="335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476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94"/>
      <c r="O241" s="412"/>
      <c r="P241" s="391"/>
      <c r="Q241" s="394"/>
      <c r="R241" s="391"/>
      <c r="S241" s="352"/>
      <c r="T241" s="394"/>
      <c r="U241" s="352"/>
      <c r="V241" s="394"/>
      <c r="W241" s="352"/>
      <c r="X241" s="394"/>
      <c r="Y241" s="335"/>
      <c r="Z241" s="335"/>
      <c r="AA241" s="335"/>
      <c r="AB241" s="391"/>
      <c r="AC241" s="335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477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94"/>
      <c r="O242" s="412"/>
      <c r="P242" s="391"/>
      <c r="Q242" s="394"/>
      <c r="R242" s="391"/>
      <c r="S242" s="352"/>
      <c r="T242" s="394"/>
      <c r="U242" s="352"/>
      <c r="V242" s="394"/>
      <c r="W242" s="352"/>
      <c r="X242" s="394"/>
      <c r="Y242" s="335"/>
      <c r="Z242" s="335"/>
      <c r="AA242" s="335"/>
      <c r="AB242" s="391"/>
      <c r="AC242" s="335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94"/>
      <c r="O243" s="412"/>
      <c r="P243" s="391"/>
      <c r="Q243" s="394"/>
      <c r="R243" s="391"/>
      <c r="S243" s="352"/>
      <c r="T243" s="394"/>
      <c r="U243" s="352"/>
      <c r="V243" s="394"/>
      <c r="W243" s="352"/>
      <c r="X243" s="394"/>
      <c r="Y243" s="335"/>
      <c r="Z243" s="335"/>
      <c r="AA243" s="335"/>
      <c r="AB243" s="391"/>
      <c r="AC243" s="335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94"/>
      <c r="O244" s="412"/>
      <c r="P244" s="391"/>
      <c r="Q244" s="394"/>
      <c r="R244" s="391"/>
      <c r="S244" s="352"/>
      <c r="T244" s="394"/>
      <c r="U244" s="352"/>
      <c r="V244" s="394"/>
      <c r="W244" s="352"/>
      <c r="X244" s="394"/>
      <c r="Y244" s="335"/>
      <c r="Z244" s="335"/>
      <c r="AA244" s="335"/>
      <c r="AB244" s="391"/>
      <c r="AC244" s="335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94"/>
      <c r="O245" s="412"/>
      <c r="P245" s="391"/>
      <c r="Q245" s="394"/>
      <c r="R245" s="391"/>
      <c r="S245" s="337"/>
      <c r="T245" s="394"/>
      <c r="U245" s="337"/>
      <c r="V245" s="394"/>
      <c r="W245" s="337"/>
      <c r="X245" s="394"/>
      <c r="Y245" s="335"/>
      <c r="Z245" s="335"/>
      <c r="AA245" s="335"/>
      <c r="AB245" s="391"/>
      <c r="AC245" s="335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94"/>
      <c r="O246" s="412"/>
      <c r="P246" s="391"/>
      <c r="Q246" s="394"/>
      <c r="R246" s="391"/>
      <c r="S246" s="352"/>
      <c r="T246" s="394"/>
      <c r="U246" s="352"/>
      <c r="V246" s="394"/>
      <c r="W246" s="352"/>
      <c r="X246" s="394"/>
      <c r="Y246" s="335"/>
      <c r="Z246" s="335"/>
      <c r="AA246" s="335"/>
      <c r="AB246" s="391"/>
      <c r="AC246" s="335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94"/>
      <c r="O247" s="412"/>
      <c r="P247" s="391"/>
      <c r="Q247" s="394"/>
      <c r="R247" s="391"/>
      <c r="S247" s="337"/>
      <c r="T247" s="394"/>
      <c r="U247" s="337"/>
      <c r="V247" s="394"/>
      <c r="W247" s="337"/>
      <c r="X247" s="394"/>
      <c r="Y247" s="335"/>
      <c r="Z247" s="335"/>
      <c r="AA247" s="335"/>
      <c r="AB247" s="391"/>
      <c r="AC247" s="335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94"/>
      <c r="O248" s="412"/>
      <c r="P248" s="391"/>
      <c r="Q248" s="394"/>
      <c r="R248" s="391"/>
      <c r="S248" s="337"/>
      <c r="T248" s="394"/>
      <c r="U248" s="337"/>
      <c r="V248" s="394"/>
      <c r="W248" s="337"/>
      <c r="X248" s="394"/>
      <c r="Y248" s="335"/>
      <c r="Z248" s="335"/>
      <c r="AA248" s="335"/>
      <c r="AB248" s="391"/>
      <c r="AC248" s="335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94"/>
      <c r="O249" s="412"/>
      <c r="P249" s="391"/>
      <c r="Q249" s="394"/>
      <c r="R249" s="391"/>
      <c r="S249" s="337"/>
      <c r="T249" s="394"/>
      <c r="U249" s="337"/>
      <c r="V249" s="394"/>
      <c r="W249" s="337"/>
      <c r="X249" s="394"/>
      <c r="Y249" s="335"/>
      <c r="Z249" s="335"/>
      <c r="AA249" s="335"/>
      <c r="AB249" s="391"/>
      <c r="AC249" s="335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404"/>
      <c r="O250" s="413"/>
      <c r="P250" s="414"/>
      <c r="Q250" s="404"/>
      <c r="R250" s="391"/>
      <c r="S250" s="352"/>
      <c r="T250" s="394"/>
      <c r="U250" s="352"/>
      <c r="V250" s="394"/>
      <c r="W250" s="352"/>
      <c r="X250" s="394"/>
      <c r="Y250" s="335"/>
      <c r="Z250" s="335"/>
      <c r="AA250" s="335"/>
      <c r="AB250" s="391"/>
      <c r="AC250" s="335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93">
        <v>67.5</v>
      </c>
      <c r="O251" s="411"/>
      <c r="P251" s="390">
        <f>SUM(M251:M270)+N251+O270</f>
        <v>838.8</v>
      </c>
      <c r="Q251" s="393" t="s">
        <v>138</v>
      </c>
      <c r="R251" s="390">
        <v>56</v>
      </c>
      <c r="S251" s="359" t="s">
        <v>100</v>
      </c>
      <c r="T251" s="393" t="s">
        <v>100</v>
      </c>
      <c r="U251" s="359" t="s">
        <v>139</v>
      </c>
      <c r="V251" s="393">
        <v>112</v>
      </c>
      <c r="W251" s="359">
        <v>56</v>
      </c>
      <c r="X251" s="393">
        <v>56</v>
      </c>
      <c r="Y251" s="366">
        <f>ROUND((P251-T251),1)</f>
        <v>388.8</v>
      </c>
      <c r="Z251" s="349">
        <f>IF(OR(SUM(V251:V270)="",SUM(Q251:Q270)=""),0,IF(OR(SUM(U251:U270)=320,SUM(V251:V270)&gt;0),ROUND((SUM(Q251:Q270)-SUM(V251:V270)),1),0))</f>
        <v>-112</v>
      </c>
      <c r="AA251" s="349">
        <f>IF(OR(SUM(X251:X270)="",SUM(R251:R270)=""),0,IF(OR(SUM(W251:W270)=160,SUM(X251:X270)&gt;0),ROUND((SUM(R251:R270)-SUM(X251:X270)),1),0))</f>
        <v>0</v>
      </c>
      <c r="AB251" s="390"/>
      <c r="AC251" s="363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94"/>
      <c r="O252" s="412"/>
      <c r="P252" s="391"/>
      <c r="Q252" s="394"/>
      <c r="R252" s="391"/>
      <c r="S252" s="337"/>
      <c r="T252" s="394"/>
      <c r="U252" s="337"/>
      <c r="V252" s="394"/>
      <c r="W252" s="337"/>
      <c r="X252" s="394"/>
      <c r="Y252" s="335"/>
      <c r="Z252" s="335"/>
      <c r="AA252" s="335"/>
      <c r="AB252" s="391"/>
      <c r="AC252" s="335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94"/>
      <c r="O253" s="412"/>
      <c r="P253" s="391"/>
      <c r="Q253" s="394"/>
      <c r="R253" s="391"/>
      <c r="S253" s="337"/>
      <c r="T253" s="394"/>
      <c r="U253" s="337"/>
      <c r="V253" s="394"/>
      <c r="W253" s="337"/>
      <c r="X253" s="394"/>
      <c r="Y253" s="335"/>
      <c r="Z253" s="335"/>
      <c r="AA253" s="335"/>
      <c r="AB253" s="391"/>
      <c r="AC253" s="335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94"/>
      <c r="O254" s="412"/>
      <c r="P254" s="391"/>
      <c r="Q254" s="394"/>
      <c r="R254" s="391"/>
      <c r="S254" s="337"/>
      <c r="T254" s="394"/>
      <c r="U254" s="337"/>
      <c r="V254" s="394"/>
      <c r="W254" s="337"/>
      <c r="X254" s="394"/>
      <c r="Y254" s="335"/>
      <c r="Z254" s="335"/>
      <c r="AA254" s="335"/>
      <c r="AB254" s="391"/>
      <c r="AC254" s="335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94"/>
      <c r="O255" s="412"/>
      <c r="P255" s="391"/>
      <c r="Q255" s="394"/>
      <c r="R255" s="391"/>
      <c r="S255" s="337"/>
      <c r="T255" s="394"/>
      <c r="U255" s="337"/>
      <c r="V255" s="394"/>
      <c r="W255" s="337"/>
      <c r="X255" s="394"/>
      <c r="Y255" s="335"/>
      <c r="Z255" s="335"/>
      <c r="AA255" s="335"/>
      <c r="AB255" s="391"/>
      <c r="AC255" s="335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94"/>
      <c r="O256" s="412"/>
      <c r="P256" s="391"/>
      <c r="Q256" s="394"/>
      <c r="R256" s="391"/>
      <c r="S256" s="352"/>
      <c r="T256" s="394"/>
      <c r="U256" s="352"/>
      <c r="V256" s="394"/>
      <c r="W256" s="352"/>
      <c r="X256" s="394"/>
      <c r="Y256" s="335"/>
      <c r="Z256" s="335"/>
      <c r="AA256" s="335"/>
      <c r="AB256" s="391"/>
      <c r="AC256" s="335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94"/>
      <c r="O257" s="412"/>
      <c r="P257" s="391"/>
      <c r="Q257" s="394"/>
      <c r="R257" s="391"/>
      <c r="S257" s="352"/>
      <c r="T257" s="394"/>
      <c r="U257" s="352"/>
      <c r="V257" s="394"/>
      <c r="W257" s="352"/>
      <c r="X257" s="394"/>
      <c r="Y257" s="335"/>
      <c r="Z257" s="335"/>
      <c r="AA257" s="335"/>
      <c r="AB257" s="391"/>
      <c r="AC257" s="335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94"/>
      <c r="O258" s="412"/>
      <c r="P258" s="391"/>
      <c r="Q258" s="394"/>
      <c r="R258" s="391"/>
      <c r="S258" s="352"/>
      <c r="T258" s="394"/>
      <c r="U258" s="352"/>
      <c r="V258" s="394"/>
      <c r="W258" s="352"/>
      <c r="X258" s="394"/>
      <c r="Y258" s="335"/>
      <c r="Z258" s="335"/>
      <c r="AA258" s="335"/>
      <c r="AB258" s="391"/>
      <c r="AC258" s="335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94"/>
      <c r="O259" s="412"/>
      <c r="P259" s="391"/>
      <c r="Q259" s="394"/>
      <c r="R259" s="391"/>
      <c r="S259" s="352"/>
      <c r="T259" s="394"/>
      <c r="U259" s="352"/>
      <c r="V259" s="394"/>
      <c r="W259" s="352"/>
      <c r="X259" s="394"/>
      <c r="Y259" s="335"/>
      <c r="Z259" s="335"/>
      <c r="AA259" s="335"/>
      <c r="AB259" s="391"/>
      <c r="AC259" s="335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94"/>
      <c r="O260" s="412"/>
      <c r="P260" s="391"/>
      <c r="Q260" s="394"/>
      <c r="R260" s="391"/>
      <c r="S260" s="352"/>
      <c r="T260" s="394"/>
      <c r="U260" s="352"/>
      <c r="V260" s="394"/>
      <c r="W260" s="352"/>
      <c r="X260" s="394"/>
      <c r="Y260" s="335"/>
      <c r="Z260" s="335"/>
      <c r="AA260" s="335"/>
      <c r="AB260" s="391"/>
      <c r="AC260" s="335"/>
      <c r="AD260" s="83"/>
    </row>
    <row r="261" spans="1:30" s="225" customFormat="1" ht="18" customHeight="1">
      <c r="A261" s="124"/>
      <c r="B261" s="99"/>
      <c r="C261" s="85"/>
      <c r="D261" s="42"/>
      <c r="E261" s="253" t="s">
        <v>395</v>
      </c>
      <c r="F261" s="254" t="s">
        <v>189</v>
      </c>
      <c r="G261" s="250">
        <v>2</v>
      </c>
      <c r="H261" s="257"/>
      <c r="I261" s="258"/>
      <c r="J261" s="252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94"/>
      <c r="O261" s="412"/>
      <c r="P261" s="391"/>
      <c r="Q261" s="394"/>
      <c r="R261" s="391"/>
      <c r="S261" s="352"/>
      <c r="T261" s="394"/>
      <c r="U261" s="352"/>
      <c r="V261" s="394"/>
      <c r="W261" s="352"/>
      <c r="X261" s="394"/>
      <c r="Y261" s="335"/>
      <c r="Z261" s="335"/>
      <c r="AA261" s="335"/>
      <c r="AB261" s="391"/>
      <c r="AC261" s="335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94"/>
      <c r="O262" s="412"/>
      <c r="P262" s="391"/>
      <c r="Q262" s="394"/>
      <c r="R262" s="391"/>
      <c r="S262" s="352"/>
      <c r="T262" s="394"/>
      <c r="U262" s="352"/>
      <c r="V262" s="394"/>
      <c r="W262" s="352"/>
      <c r="X262" s="394"/>
      <c r="Y262" s="335"/>
      <c r="Z262" s="335"/>
      <c r="AA262" s="335"/>
      <c r="AB262" s="391"/>
      <c r="AC262" s="335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94"/>
      <c r="O263" s="412"/>
      <c r="P263" s="391"/>
      <c r="Q263" s="394"/>
      <c r="R263" s="391"/>
      <c r="S263" s="352"/>
      <c r="T263" s="394"/>
      <c r="U263" s="352"/>
      <c r="V263" s="394"/>
      <c r="W263" s="352"/>
      <c r="X263" s="394"/>
      <c r="Y263" s="335"/>
      <c r="Z263" s="335"/>
      <c r="AA263" s="335"/>
      <c r="AB263" s="391"/>
      <c r="AC263" s="335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94"/>
      <c r="O264" s="412"/>
      <c r="P264" s="391"/>
      <c r="Q264" s="394"/>
      <c r="R264" s="391"/>
      <c r="S264" s="352"/>
      <c r="T264" s="394"/>
      <c r="U264" s="352"/>
      <c r="V264" s="394"/>
      <c r="W264" s="352"/>
      <c r="X264" s="394"/>
      <c r="Y264" s="335"/>
      <c r="Z264" s="335"/>
      <c r="AA264" s="335"/>
      <c r="AB264" s="391"/>
      <c r="AC264" s="335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94"/>
      <c r="O265" s="412"/>
      <c r="P265" s="391"/>
      <c r="Q265" s="394"/>
      <c r="R265" s="391"/>
      <c r="S265" s="352"/>
      <c r="T265" s="394"/>
      <c r="U265" s="352"/>
      <c r="V265" s="394"/>
      <c r="W265" s="352"/>
      <c r="X265" s="394"/>
      <c r="Y265" s="335"/>
      <c r="Z265" s="335"/>
      <c r="AA265" s="335"/>
      <c r="AB265" s="391"/>
      <c r="AC265" s="335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94"/>
      <c r="O266" s="412"/>
      <c r="P266" s="391"/>
      <c r="Q266" s="394"/>
      <c r="R266" s="391"/>
      <c r="S266" s="337"/>
      <c r="T266" s="394"/>
      <c r="U266" s="337"/>
      <c r="V266" s="394"/>
      <c r="W266" s="337"/>
      <c r="X266" s="394"/>
      <c r="Y266" s="335"/>
      <c r="Z266" s="335"/>
      <c r="AA266" s="335"/>
      <c r="AB266" s="391"/>
      <c r="AC266" s="335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94"/>
      <c r="O267" s="412"/>
      <c r="P267" s="391"/>
      <c r="Q267" s="394"/>
      <c r="R267" s="391"/>
      <c r="S267" s="337"/>
      <c r="T267" s="394"/>
      <c r="U267" s="337"/>
      <c r="V267" s="394"/>
      <c r="W267" s="337"/>
      <c r="X267" s="394"/>
      <c r="Y267" s="335"/>
      <c r="Z267" s="335"/>
      <c r="AA267" s="335"/>
      <c r="AB267" s="391"/>
      <c r="AC267" s="335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94"/>
      <c r="O268" s="412"/>
      <c r="P268" s="391"/>
      <c r="Q268" s="394"/>
      <c r="R268" s="391"/>
      <c r="S268" s="337"/>
      <c r="T268" s="394"/>
      <c r="U268" s="337"/>
      <c r="V268" s="394"/>
      <c r="W268" s="337"/>
      <c r="X268" s="394"/>
      <c r="Y268" s="335"/>
      <c r="Z268" s="335"/>
      <c r="AA268" s="335"/>
      <c r="AB268" s="391"/>
      <c r="AC268" s="335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94"/>
      <c r="O269" s="412"/>
      <c r="P269" s="391"/>
      <c r="Q269" s="394"/>
      <c r="R269" s="391"/>
      <c r="S269" s="352"/>
      <c r="T269" s="394"/>
      <c r="U269" s="352"/>
      <c r="V269" s="394"/>
      <c r="W269" s="352"/>
      <c r="X269" s="394"/>
      <c r="Y269" s="335"/>
      <c r="Z269" s="335"/>
      <c r="AA269" s="335"/>
      <c r="AB269" s="391"/>
      <c r="AC269" s="335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94"/>
      <c r="O270" s="412"/>
      <c r="P270" s="391"/>
      <c r="Q270" s="394"/>
      <c r="R270" s="391"/>
      <c r="S270" s="352"/>
      <c r="T270" s="394"/>
      <c r="U270" s="352"/>
      <c r="V270" s="394"/>
      <c r="W270" s="352"/>
      <c r="X270" s="394"/>
      <c r="Y270" s="335"/>
      <c r="Z270" s="335"/>
      <c r="AA270" s="335"/>
      <c r="AB270" s="391"/>
      <c r="AC270" s="335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93">
        <v>67.5</v>
      </c>
      <c r="O271" s="411">
        <v>0</v>
      </c>
      <c r="P271" s="390">
        <f>SUM(M271:M288)+N251+O251</f>
        <v>867.19999999999993</v>
      </c>
      <c r="Q271" s="393" t="s">
        <v>138</v>
      </c>
      <c r="R271" s="390">
        <v>50</v>
      </c>
      <c r="S271" s="359" t="s">
        <v>100</v>
      </c>
      <c r="T271" s="393" t="s">
        <v>100</v>
      </c>
      <c r="U271" s="359" t="s">
        <v>139</v>
      </c>
      <c r="V271" s="393">
        <v>112</v>
      </c>
      <c r="W271" s="359">
        <v>56</v>
      </c>
      <c r="X271" s="393">
        <v>56</v>
      </c>
      <c r="Y271" s="366">
        <f>ROUND((P271-T271),1)</f>
        <v>417.2</v>
      </c>
      <c r="Z271" s="349">
        <f>IF(OR(SUM(V271:V290)="",SUM(Q271:Q290)=""),0,IF(OR(SUM(U271:U290)=320,SUM(V271:V290)&gt;0),ROUND((SUM(Q271:Q290)-SUM(V271:V290)),1),0))</f>
        <v>-112</v>
      </c>
      <c r="AA271" s="349">
        <f>IF(OR(SUM(X271:X290)="",SUM(R271:R290)=""),0,IF(OR(SUM(W271:W290)=160,SUM(X271:X290)&gt;0),ROUND((SUM(R271:R290)-SUM(X271:X290)),1),0))</f>
        <v>-6</v>
      </c>
      <c r="AB271" s="390"/>
      <c r="AC271" s="363">
        <f>SUM(Y271:AA290)</f>
        <v>299.2</v>
      </c>
      <c r="AD271" s="102"/>
    </row>
    <row r="272" spans="1:30" s="225" customFormat="1" ht="18" customHeight="1">
      <c r="A272" s="255"/>
      <c r="B272" s="256"/>
      <c r="C272" s="96"/>
      <c r="D272" s="42">
        <v>20200002201</v>
      </c>
      <c r="E272" s="43" t="s">
        <v>489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94"/>
      <c r="O272" s="412"/>
      <c r="P272" s="391"/>
      <c r="Q272" s="394"/>
      <c r="R272" s="391"/>
      <c r="S272" s="360"/>
      <c r="T272" s="394"/>
      <c r="U272" s="360"/>
      <c r="V272" s="394"/>
      <c r="W272" s="360"/>
      <c r="X272" s="394"/>
      <c r="Y272" s="367"/>
      <c r="Z272" s="350"/>
      <c r="AA272" s="350"/>
      <c r="AB272" s="391"/>
      <c r="AC272" s="392"/>
      <c r="AD272" s="102"/>
    </row>
    <row r="273" spans="1:30" s="225" customFormat="1" ht="18" customHeight="1">
      <c r="A273" s="255"/>
      <c r="B273" s="256"/>
      <c r="C273" s="96"/>
      <c r="D273" s="42">
        <v>20200002201</v>
      </c>
      <c r="E273" s="43" t="s">
        <v>490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94"/>
      <c r="O273" s="412"/>
      <c r="P273" s="391"/>
      <c r="Q273" s="394"/>
      <c r="R273" s="391"/>
      <c r="S273" s="360"/>
      <c r="T273" s="394"/>
      <c r="U273" s="360"/>
      <c r="V273" s="394"/>
      <c r="W273" s="360"/>
      <c r="X273" s="394"/>
      <c r="Y273" s="367"/>
      <c r="Z273" s="350"/>
      <c r="AA273" s="350"/>
      <c r="AB273" s="391"/>
      <c r="AC273" s="392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94"/>
      <c r="O274" s="412"/>
      <c r="P274" s="391"/>
      <c r="Q274" s="394"/>
      <c r="R274" s="391"/>
      <c r="S274" s="337"/>
      <c r="T274" s="394"/>
      <c r="U274" s="337"/>
      <c r="V274" s="394"/>
      <c r="W274" s="337"/>
      <c r="X274" s="394"/>
      <c r="Y274" s="335"/>
      <c r="Z274" s="335"/>
      <c r="AA274" s="335"/>
      <c r="AB274" s="391"/>
      <c r="AC274" s="335"/>
      <c r="AD274" s="102"/>
    </row>
    <row r="275" spans="1:30" ht="18" customHeight="1">
      <c r="A275" s="90"/>
      <c r="B275" s="370"/>
      <c r="C275" s="371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94"/>
      <c r="O275" s="412"/>
      <c r="P275" s="391"/>
      <c r="Q275" s="394"/>
      <c r="R275" s="391"/>
      <c r="S275" s="337"/>
      <c r="T275" s="394"/>
      <c r="U275" s="337"/>
      <c r="V275" s="394"/>
      <c r="W275" s="337"/>
      <c r="X275" s="394"/>
      <c r="Y275" s="335"/>
      <c r="Z275" s="335"/>
      <c r="AA275" s="335"/>
      <c r="AB275" s="391"/>
      <c r="AC275" s="335"/>
      <c r="AD275" s="102"/>
    </row>
    <row r="276" spans="1:30" ht="18" customHeight="1">
      <c r="A276" s="90"/>
      <c r="B276" s="370"/>
      <c r="C276" s="371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94"/>
      <c r="O276" s="412"/>
      <c r="P276" s="391"/>
      <c r="Q276" s="394"/>
      <c r="R276" s="391"/>
      <c r="S276" s="337"/>
      <c r="T276" s="394"/>
      <c r="U276" s="337"/>
      <c r="V276" s="394"/>
      <c r="W276" s="337"/>
      <c r="X276" s="394"/>
      <c r="Y276" s="335"/>
      <c r="Z276" s="335"/>
      <c r="AA276" s="335"/>
      <c r="AB276" s="391"/>
      <c r="AC276" s="335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94"/>
      <c r="O277" s="412"/>
      <c r="P277" s="391"/>
      <c r="Q277" s="394"/>
      <c r="R277" s="391"/>
      <c r="S277" s="337"/>
      <c r="T277" s="394"/>
      <c r="U277" s="337"/>
      <c r="V277" s="394"/>
      <c r="W277" s="337"/>
      <c r="X277" s="394"/>
      <c r="Y277" s="335"/>
      <c r="Z277" s="335"/>
      <c r="AA277" s="335"/>
      <c r="AB277" s="391"/>
      <c r="AC277" s="335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94"/>
      <c r="O278" s="412"/>
      <c r="P278" s="391"/>
      <c r="Q278" s="394"/>
      <c r="R278" s="391"/>
      <c r="S278" s="337"/>
      <c r="T278" s="394"/>
      <c r="U278" s="337"/>
      <c r="V278" s="394"/>
      <c r="W278" s="337"/>
      <c r="X278" s="394"/>
      <c r="Y278" s="335"/>
      <c r="Z278" s="335"/>
      <c r="AA278" s="335"/>
      <c r="AB278" s="391"/>
      <c r="AC278" s="335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94"/>
      <c r="O279" s="412"/>
      <c r="P279" s="391"/>
      <c r="Q279" s="394"/>
      <c r="R279" s="391"/>
      <c r="S279" s="337"/>
      <c r="T279" s="394"/>
      <c r="U279" s="337"/>
      <c r="V279" s="394"/>
      <c r="W279" s="337"/>
      <c r="X279" s="394"/>
      <c r="Y279" s="335"/>
      <c r="Z279" s="335"/>
      <c r="AA279" s="335"/>
      <c r="AB279" s="391"/>
      <c r="AC279" s="335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94"/>
      <c r="O280" s="412"/>
      <c r="P280" s="391"/>
      <c r="Q280" s="394"/>
      <c r="R280" s="391"/>
      <c r="S280" s="352"/>
      <c r="T280" s="394"/>
      <c r="U280" s="352"/>
      <c r="V280" s="394"/>
      <c r="W280" s="352"/>
      <c r="X280" s="394"/>
      <c r="Y280" s="335"/>
      <c r="Z280" s="335"/>
      <c r="AA280" s="335"/>
      <c r="AB280" s="391"/>
      <c r="AC280" s="335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94"/>
      <c r="O281" s="412"/>
      <c r="P281" s="391"/>
      <c r="Q281" s="394"/>
      <c r="R281" s="391"/>
      <c r="S281" s="352"/>
      <c r="T281" s="394"/>
      <c r="U281" s="352"/>
      <c r="V281" s="394"/>
      <c r="W281" s="352"/>
      <c r="X281" s="394"/>
      <c r="Y281" s="335"/>
      <c r="Z281" s="335"/>
      <c r="AA281" s="335"/>
      <c r="AB281" s="391"/>
      <c r="AC281" s="335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94"/>
      <c r="O282" s="412"/>
      <c r="P282" s="391"/>
      <c r="Q282" s="394"/>
      <c r="R282" s="391"/>
      <c r="S282" s="352"/>
      <c r="T282" s="394"/>
      <c r="U282" s="352"/>
      <c r="V282" s="394"/>
      <c r="W282" s="352"/>
      <c r="X282" s="394"/>
      <c r="Y282" s="335"/>
      <c r="Z282" s="335"/>
      <c r="AA282" s="335"/>
      <c r="AB282" s="391"/>
      <c r="AC282" s="335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464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94"/>
      <c r="O283" s="412"/>
      <c r="P283" s="391"/>
      <c r="Q283" s="394"/>
      <c r="R283" s="391"/>
      <c r="S283" s="352"/>
      <c r="T283" s="394"/>
      <c r="U283" s="352"/>
      <c r="V283" s="394"/>
      <c r="W283" s="352"/>
      <c r="X283" s="394"/>
      <c r="Y283" s="335"/>
      <c r="Z283" s="335"/>
      <c r="AA283" s="335"/>
      <c r="AB283" s="391"/>
      <c r="AC283" s="335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466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94"/>
      <c r="O284" s="412"/>
      <c r="P284" s="391"/>
      <c r="Q284" s="394"/>
      <c r="R284" s="391"/>
      <c r="S284" s="352"/>
      <c r="T284" s="394"/>
      <c r="U284" s="352"/>
      <c r="V284" s="394"/>
      <c r="W284" s="352"/>
      <c r="X284" s="394"/>
      <c r="Y284" s="335"/>
      <c r="Z284" s="335"/>
      <c r="AA284" s="335"/>
      <c r="AB284" s="391"/>
      <c r="AC284" s="335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94"/>
      <c r="O285" s="412"/>
      <c r="P285" s="391"/>
      <c r="Q285" s="394"/>
      <c r="R285" s="391"/>
      <c r="S285" s="352"/>
      <c r="T285" s="394"/>
      <c r="U285" s="352"/>
      <c r="V285" s="394"/>
      <c r="W285" s="352"/>
      <c r="X285" s="394"/>
      <c r="Y285" s="335"/>
      <c r="Z285" s="335"/>
      <c r="AA285" s="335"/>
      <c r="AB285" s="391"/>
      <c r="AC285" s="335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94"/>
      <c r="O286" s="412"/>
      <c r="P286" s="391"/>
      <c r="Q286" s="394"/>
      <c r="R286" s="391"/>
      <c r="S286" s="352"/>
      <c r="T286" s="394"/>
      <c r="U286" s="352"/>
      <c r="V286" s="394"/>
      <c r="W286" s="352"/>
      <c r="X286" s="394"/>
      <c r="Y286" s="335"/>
      <c r="Z286" s="335"/>
      <c r="AA286" s="335"/>
      <c r="AB286" s="391"/>
      <c r="AC286" s="335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94"/>
      <c r="O287" s="412"/>
      <c r="P287" s="391"/>
      <c r="Q287" s="394"/>
      <c r="R287" s="391"/>
      <c r="S287" s="337"/>
      <c r="T287" s="394"/>
      <c r="U287" s="337"/>
      <c r="V287" s="394"/>
      <c r="W287" s="337"/>
      <c r="X287" s="394"/>
      <c r="Y287" s="335"/>
      <c r="Z287" s="335"/>
      <c r="AA287" s="335"/>
      <c r="AB287" s="391"/>
      <c r="AC287" s="335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94"/>
      <c r="O288" s="412"/>
      <c r="P288" s="391"/>
      <c r="Q288" s="394"/>
      <c r="R288" s="391"/>
      <c r="S288" s="352"/>
      <c r="T288" s="394"/>
      <c r="U288" s="352"/>
      <c r="V288" s="394"/>
      <c r="W288" s="352"/>
      <c r="X288" s="394"/>
      <c r="Y288" s="335"/>
      <c r="Z288" s="335"/>
      <c r="AA288" s="335"/>
      <c r="AB288" s="391"/>
      <c r="AC288" s="335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94"/>
      <c r="O289" s="412"/>
      <c r="P289" s="391"/>
      <c r="Q289" s="394"/>
      <c r="R289" s="391"/>
      <c r="S289" s="352"/>
      <c r="T289" s="394"/>
      <c r="U289" s="352"/>
      <c r="V289" s="394"/>
      <c r="W289" s="352"/>
      <c r="X289" s="394"/>
      <c r="Y289" s="335"/>
      <c r="Z289" s="335"/>
      <c r="AA289" s="335"/>
      <c r="AB289" s="391"/>
      <c r="AC289" s="335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94"/>
      <c r="O290" s="412"/>
      <c r="P290" s="391"/>
      <c r="Q290" s="394"/>
      <c r="R290" s="391"/>
      <c r="S290" s="337"/>
      <c r="T290" s="394"/>
      <c r="U290" s="337"/>
      <c r="V290" s="394"/>
      <c r="W290" s="337"/>
      <c r="X290" s="394"/>
      <c r="Y290" s="335"/>
      <c r="Z290" s="335"/>
      <c r="AA290" s="335"/>
      <c r="AB290" s="391"/>
      <c r="AC290" s="335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68">
        <v>112.5</v>
      </c>
      <c r="O291" s="355">
        <v>0</v>
      </c>
      <c r="P291" s="390">
        <f>SUM(M291:M309)+N291+O291</f>
        <v>1047.5999999999999</v>
      </c>
      <c r="Q291" s="355">
        <v>0</v>
      </c>
      <c r="R291" s="353">
        <v>50</v>
      </c>
      <c r="S291" s="359">
        <v>450</v>
      </c>
      <c r="T291" s="355">
        <v>450</v>
      </c>
      <c r="U291" s="359">
        <v>112</v>
      </c>
      <c r="V291" s="357">
        <v>112</v>
      </c>
      <c r="W291" s="359">
        <v>56</v>
      </c>
      <c r="X291" s="355">
        <v>56</v>
      </c>
      <c r="Y291" s="353">
        <f>ROUND((P291-T291),1)</f>
        <v>597.6</v>
      </c>
      <c r="Z291" s="351">
        <f>IF(OR(SUM(V291:V309)="",SUM(Q291:Q309)=""),0,IF(OR(SUM(U291:U309)=320,SUM(V291:V309)&gt;0),ROUND((SUM(Q291:Q309)-SUM(V291:V309)),1),0))</f>
        <v>-112</v>
      </c>
      <c r="AA291" s="351">
        <f>IF(OR(SUM(X291:X309)="",SUM(R291:R309)=""),0,IF(OR(SUM(W291:W309)=160,SUM(X291:X309)&gt;0),ROUND((SUM(R291:R309)-SUM(X291:X309)),1),0))</f>
        <v>-6</v>
      </c>
      <c r="AB291" s="362"/>
      <c r="AC291" s="364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37"/>
      <c r="O292" s="337"/>
      <c r="P292" s="391"/>
      <c r="Q292" s="337"/>
      <c r="R292" s="337"/>
      <c r="S292" s="337"/>
      <c r="T292" s="337"/>
      <c r="U292" s="337"/>
      <c r="V292" s="337"/>
      <c r="W292" s="337"/>
      <c r="X292" s="337"/>
      <c r="Y292" s="337"/>
      <c r="Z292" s="337"/>
      <c r="AA292" s="337"/>
      <c r="AB292" s="337"/>
      <c r="AC292" s="337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37"/>
      <c r="O293" s="337"/>
      <c r="P293" s="391"/>
      <c r="Q293" s="337"/>
      <c r="R293" s="337"/>
      <c r="S293" s="337"/>
      <c r="T293" s="337"/>
      <c r="U293" s="337"/>
      <c r="V293" s="337"/>
      <c r="W293" s="337"/>
      <c r="X293" s="337"/>
      <c r="Y293" s="337"/>
      <c r="Z293" s="337"/>
      <c r="AA293" s="337"/>
      <c r="AB293" s="337"/>
      <c r="AC293" s="337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493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2"/>
      <c r="O294" s="352"/>
      <c r="P294" s="391"/>
      <c r="Q294" s="352"/>
      <c r="R294" s="352"/>
      <c r="S294" s="352"/>
      <c r="T294" s="352"/>
      <c r="U294" s="352"/>
      <c r="V294" s="352"/>
      <c r="W294" s="352"/>
      <c r="X294" s="352"/>
      <c r="Y294" s="352"/>
      <c r="Z294" s="352"/>
      <c r="AA294" s="352"/>
      <c r="AB294" s="352"/>
      <c r="AC294" s="352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494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2"/>
      <c r="O295" s="352"/>
      <c r="P295" s="391"/>
      <c r="Q295" s="352"/>
      <c r="R295" s="352"/>
      <c r="S295" s="352"/>
      <c r="T295" s="352"/>
      <c r="U295" s="352"/>
      <c r="V295" s="352"/>
      <c r="W295" s="352"/>
      <c r="X295" s="352"/>
      <c r="Y295" s="352"/>
      <c r="Z295" s="352"/>
      <c r="AA295" s="352"/>
      <c r="AB295" s="352"/>
      <c r="AC295" s="352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37"/>
      <c r="O296" s="337"/>
      <c r="P296" s="391"/>
      <c r="Q296" s="337"/>
      <c r="R296" s="337"/>
      <c r="S296" s="337"/>
      <c r="T296" s="337"/>
      <c r="U296" s="337"/>
      <c r="V296" s="337"/>
      <c r="W296" s="337"/>
      <c r="X296" s="337"/>
      <c r="Y296" s="337"/>
      <c r="Z296" s="337"/>
      <c r="AA296" s="337"/>
      <c r="AB296" s="337"/>
      <c r="AC296" s="337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37"/>
      <c r="O297" s="337"/>
      <c r="P297" s="391"/>
      <c r="Q297" s="337"/>
      <c r="R297" s="337"/>
      <c r="S297" s="337"/>
      <c r="T297" s="337"/>
      <c r="U297" s="337"/>
      <c r="V297" s="337"/>
      <c r="W297" s="337"/>
      <c r="X297" s="337"/>
      <c r="Y297" s="337"/>
      <c r="Z297" s="337"/>
      <c r="AA297" s="337"/>
      <c r="AB297" s="337"/>
      <c r="AC297" s="337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37"/>
      <c r="O298" s="337"/>
      <c r="P298" s="391"/>
      <c r="Q298" s="337"/>
      <c r="R298" s="337"/>
      <c r="S298" s="337"/>
      <c r="T298" s="337"/>
      <c r="U298" s="337"/>
      <c r="V298" s="337"/>
      <c r="W298" s="337"/>
      <c r="X298" s="337"/>
      <c r="Y298" s="337"/>
      <c r="Z298" s="337"/>
      <c r="AA298" s="337"/>
      <c r="AB298" s="337"/>
      <c r="AC298" s="337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2"/>
      <c r="O299" s="352"/>
      <c r="P299" s="391"/>
      <c r="Q299" s="352"/>
      <c r="R299" s="352"/>
      <c r="S299" s="352"/>
      <c r="T299" s="352"/>
      <c r="U299" s="352"/>
      <c r="V299" s="352"/>
      <c r="W299" s="352"/>
      <c r="X299" s="352"/>
      <c r="Y299" s="352"/>
      <c r="Z299" s="352"/>
      <c r="AA299" s="352"/>
      <c r="AB299" s="352"/>
      <c r="AC299" s="352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37"/>
      <c r="O300" s="337"/>
      <c r="P300" s="391"/>
      <c r="Q300" s="337"/>
      <c r="R300" s="337"/>
      <c r="S300" s="337"/>
      <c r="T300" s="337"/>
      <c r="U300" s="337"/>
      <c r="V300" s="337"/>
      <c r="W300" s="337"/>
      <c r="X300" s="337"/>
      <c r="Y300" s="337"/>
      <c r="Z300" s="337"/>
      <c r="AA300" s="337"/>
      <c r="AB300" s="337"/>
      <c r="AC300" s="337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52"/>
      <c r="O301" s="352"/>
      <c r="P301" s="391"/>
      <c r="Q301" s="352"/>
      <c r="R301" s="352"/>
      <c r="S301" s="352"/>
      <c r="T301" s="352"/>
      <c r="U301" s="352"/>
      <c r="V301" s="352"/>
      <c r="W301" s="352"/>
      <c r="X301" s="352"/>
      <c r="Y301" s="352"/>
      <c r="Z301" s="352"/>
      <c r="AA301" s="352"/>
      <c r="AB301" s="352"/>
      <c r="AC301" s="352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52"/>
      <c r="O302" s="352"/>
      <c r="P302" s="391"/>
      <c r="Q302" s="352"/>
      <c r="R302" s="352"/>
      <c r="S302" s="352"/>
      <c r="T302" s="352"/>
      <c r="U302" s="352"/>
      <c r="V302" s="352"/>
      <c r="W302" s="352"/>
      <c r="X302" s="352"/>
      <c r="Y302" s="352"/>
      <c r="Z302" s="352"/>
      <c r="AA302" s="352"/>
      <c r="AB302" s="352"/>
      <c r="AC302" s="352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495</v>
      </c>
      <c r="F303" s="44" t="s">
        <v>491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2"/>
      <c r="O303" s="352"/>
      <c r="P303" s="391"/>
      <c r="Q303" s="352"/>
      <c r="R303" s="352"/>
      <c r="S303" s="352"/>
      <c r="T303" s="352"/>
      <c r="U303" s="352"/>
      <c r="V303" s="352"/>
      <c r="W303" s="352"/>
      <c r="X303" s="352"/>
      <c r="Y303" s="352"/>
      <c r="Z303" s="352"/>
      <c r="AA303" s="352"/>
      <c r="AB303" s="352"/>
      <c r="AC303" s="352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496</v>
      </c>
      <c r="F304" s="44" t="s">
        <v>492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2"/>
      <c r="O304" s="352"/>
      <c r="P304" s="391"/>
      <c r="Q304" s="352"/>
      <c r="R304" s="352"/>
      <c r="S304" s="352"/>
      <c r="T304" s="352"/>
      <c r="U304" s="352"/>
      <c r="V304" s="352"/>
      <c r="W304" s="352"/>
      <c r="X304" s="352"/>
      <c r="Y304" s="352"/>
      <c r="Z304" s="352"/>
      <c r="AA304" s="352"/>
      <c r="AB304" s="352"/>
      <c r="AC304" s="352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497</v>
      </c>
      <c r="F305" s="44" t="s">
        <v>491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2"/>
      <c r="O305" s="352"/>
      <c r="P305" s="391"/>
      <c r="Q305" s="352"/>
      <c r="R305" s="352"/>
      <c r="S305" s="352"/>
      <c r="T305" s="352"/>
      <c r="U305" s="352"/>
      <c r="V305" s="352"/>
      <c r="W305" s="352"/>
      <c r="X305" s="352"/>
      <c r="Y305" s="352"/>
      <c r="Z305" s="352"/>
      <c r="AA305" s="352"/>
      <c r="AB305" s="352"/>
      <c r="AC305" s="352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498</v>
      </c>
      <c r="F306" s="44" t="s">
        <v>492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2"/>
      <c r="O306" s="352"/>
      <c r="P306" s="391"/>
      <c r="Q306" s="352"/>
      <c r="R306" s="352"/>
      <c r="S306" s="352"/>
      <c r="T306" s="352"/>
      <c r="U306" s="352"/>
      <c r="V306" s="352"/>
      <c r="W306" s="352"/>
      <c r="X306" s="352"/>
      <c r="Y306" s="352"/>
      <c r="Z306" s="352"/>
      <c r="AA306" s="352"/>
      <c r="AB306" s="352"/>
      <c r="AC306" s="352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52"/>
      <c r="O307" s="352"/>
      <c r="P307" s="391"/>
      <c r="Q307" s="352"/>
      <c r="R307" s="352"/>
      <c r="S307" s="352"/>
      <c r="T307" s="352"/>
      <c r="U307" s="352"/>
      <c r="V307" s="352"/>
      <c r="W307" s="352"/>
      <c r="X307" s="352"/>
      <c r="Y307" s="352"/>
      <c r="Z307" s="352"/>
      <c r="AA307" s="352"/>
      <c r="AB307" s="352"/>
      <c r="AC307" s="352"/>
      <c r="AD307" s="83"/>
    </row>
    <row r="308" spans="1:30" ht="18" customHeight="1">
      <c r="A308" s="121"/>
      <c r="B308" s="107"/>
      <c r="C308" s="108"/>
      <c r="D308" s="42"/>
      <c r="E308" s="43" t="s">
        <v>409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52"/>
      <c r="O308" s="352"/>
      <c r="P308" s="391"/>
      <c r="Q308" s="352"/>
      <c r="R308" s="352"/>
      <c r="S308" s="352"/>
      <c r="T308" s="352"/>
      <c r="U308" s="352"/>
      <c r="V308" s="352"/>
      <c r="W308" s="352"/>
      <c r="X308" s="352"/>
      <c r="Y308" s="352"/>
      <c r="Z308" s="352"/>
      <c r="AA308" s="352"/>
      <c r="AB308" s="352"/>
      <c r="AC308" s="352"/>
      <c r="AD308" s="83"/>
    </row>
    <row r="309" spans="1:30" ht="18" customHeight="1">
      <c r="A309" s="121"/>
      <c r="B309" s="107"/>
      <c r="C309" s="108"/>
      <c r="D309" s="42"/>
      <c r="E309" s="43" t="s">
        <v>410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52"/>
      <c r="O309" s="352"/>
      <c r="P309" s="391"/>
      <c r="Q309" s="352"/>
      <c r="R309" s="352"/>
      <c r="S309" s="352"/>
      <c r="T309" s="352"/>
      <c r="U309" s="352"/>
      <c r="V309" s="352"/>
      <c r="W309" s="352"/>
      <c r="X309" s="352"/>
      <c r="Y309" s="352"/>
      <c r="Z309" s="352"/>
      <c r="AA309" s="352"/>
      <c r="AB309" s="352"/>
      <c r="AC309" s="352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68">
        <v>67.5</v>
      </c>
      <c r="O310" s="355">
        <v>0</v>
      </c>
      <c r="P310" s="390">
        <f>SUM(M310:M327)+N310+O310</f>
        <v>861.2</v>
      </c>
      <c r="Q310" s="355">
        <v>0</v>
      </c>
      <c r="R310" s="353">
        <v>55</v>
      </c>
      <c r="S310" s="359">
        <v>450</v>
      </c>
      <c r="T310" s="355">
        <v>450</v>
      </c>
      <c r="U310" s="359">
        <v>112</v>
      </c>
      <c r="V310" s="357">
        <v>112</v>
      </c>
      <c r="W310" s="359">
        <v>56</v>
      </c>
      <c r="X310" s="355">
        <v>56</v>
      </c>
      <c r="Y310" s="353">
        <f>ROUND((P310-T310),1)</f>
        <v>411.2</v>
      </c>
      <c r="Z310" s="351">
        <f>IF(OR(SUM(V310:V327)="",SUM(Q310:Q327)=""),0,IF(OR(SUM(U310:U327)=320,SUM(V310:V327)&gt;0),ROUND((SUM(Q310:Q327)-SUM(V310:V327)),1),0))</f>
        <v>-112</v>
      </c>
      <c r="AA310" s="351">
        <f>IF(OR(SUM(X310:X327)="",SUM(R310:R327)=""),0,IF(OR(SUM(W310:W327)=160,SUM(X310:X327)&gt;0),ROUND((SUM(R310:R327)-SUM(X310:X327)),1),0))</f>
        <v>-1</v>
      </c>
      <c r="AB310" s="362"/>
      <c r="AC310" s="364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37"/>
      <c r="O311" s="337"/>
      <c r="P311" s="391"/>
      <c r="Q311" s="337"/>
      <c r="R311" s="337"/>
      <c r="S311" s="337"/>
      <c r="T311" s="337"/>
      <c r="U311" s="337"/>
      <c r="V311" s="337"/>
      <c r="W311" s="337"/>
      <c r="X311" s="337"/>
      <c r="Y311" s="337"/>
      <c r="Z311" s="337"/>
      <c r="AA311" s="337"/>
      <c r="AB311" s="337"/>
      <c r="AC311" s="337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37"/>
      <c r="O312" s="337"/>
      <c r="P312" s="391"/>
      <c r="Q312" s="337"/>
      <c r="R312" s="337"/>
      <c r="S312" s="337"/>
      <c r="T312" s="337"/>
      <c r="U312" s="337"/>
      <c r="V312" s="337"/>
      <c r="W312" s="337"/>
      <c r="X312" s="337"/>
      <c r="Y312" s="337"/>
      <c r="Z312" s="337"/>
      <c r="AA312" s="337"/>
      <c r="AB312" s="337"/>
      <c r="AC312" s="337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2"/>
      <c r="O313" s="352"/>
      <c r="P313" s="391"/>
      <c r="Q313" s="352"/>
      <c r="R313" s="352"/>
      <c r="S313" s="352"/>
      <c r="T313" s="352"/>
      <c r="U313" s="352"/>
      <c r="V313" s="352"/>
      <c r="W313" s="352"/>
      <c r="X313" s="352"/>
      <c r="Y313" s="352"/>
      <c r="Z313" s="352"/>
      <c r="AA313" s="352"/>
      <c r="AB313" s="352"/>
      <c r="AC313" s="352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52"/>
      <c r="O314" s="352"/>
      <c r="P314" s="391"/>
      <c r="Q314" s="352"/>
      <c r="R314" s="352"/>
      <c r="S314" s="352"/>
      <c r="T314" s="352"/>
      <c r="U314" s="352"/>
      <c r="V314" s="352"/>
      <c r="W314" s="352"/>
      <c r="X314" s="352"/>
      <c r="Y314" s="352"/>
      <c r="Z314" s="352"/>
      <c r="AA314" s="352"/>
      <c r="AB314" s="352"/>
      <c r="AC314" s="352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37"/>
      <c r="O315" s="337"/>
      <c r="P315" s="391"/>
      <c r="Q315" s="337"/>
      <c r="R315" s="337"/>
      <c r="S315" s="337"/>
      <c r="T315" s="337"/>
      <c r="U315" s="337"/>
      <c r="V315" s="337"/>
      <c r="W315" s="337"/>
      <c r="X315" s="337"/>
      <c r="Y315" s="337"/>
      <c r="Z315" s="337"/>
      <c r="AA315" s="337"/>
      <c r="AB315" s="337"/>
      <c r="AC315" s="337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37"/>
      <c r="O316" s="337"/>
      <c r="P316" s="391"/>
      <c r="Q316" s="337"/>
      <c r="R316" s="337"/>
      <c r="S316" s="337"/>
      <c r="T316" s="337"/>
      <c r="U316" s="337"/>
      <c r="V316" s="337"/>
      <c r="W316" s="337"/>
      <c r="X316" s="337"/>
      <c r="Y316" s="337"/>
      <c r="Z316" s="337"/>
      <c r="AA316" s="337"/>
      <c r="AB316" s="337"/>
      <c r="AC316" s="337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37"/>
      <c r="O317" s="337"/>
      <c r="P317" s="391"/>
      <c r="Q317" s="337"/>
      <c r="R317" s="337"/>
      <c r="S317" s="337"/>
      <c r="T317" s="337"/>
      <c r="U317" s="337"/>
      <c r="V317" s="337"/>
      <c r="W317" s="337"/>
      <c r="X317" s="337"/>
      <c r="Y317" s="337"/>
      <c r="Z317" s="337"/>
      <c r="AA317" s="337"/>
      <c r="AB317" s="337"/>
      <c r="AC317" s="337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37"/>
      <c r="O318" s="337"/>
      <c r="P318" s="391"/>
      <c r="Q318" s="337"/>
      <c r="R318" s="337"/>
      <c r="S318" s="337"/>
      <c r="T318" s="337"/>
      <c r="U318" s="337"/>
      <c r="V318" s="337"/>
      <c r="W318" s="337"/>
      <c r="X318" s="337"/>
      <c r="Y318" s="337"/>
      <c r="Z318" s="337"/>
      <c r="AA318" s="337"/>
      <c r="AB318" s="337"/>
      <c r="AC318" s="337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401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52"/>
      <c r="O319" s="352"/>
      <c r="P319" s="391"/>
      <c r="Q319" s="352"/>
      <c r="R319" s="352"/>
      <c r="S319" s="352"/>
      <c r="T319" s="352"/>
      <c r="U319" s="352"/>
      <c r="V319" s="352"/>
      <c r="W319" s="352"/>
      <c r="X319" s="352"/>
      <c r="Y319" s="352"/>
      <c r="Z319" s="352"/>
      <c r="AA319" s="352"/>
      <c r="AB319" s="352"/>
      <c r="AC319" s="352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414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52"/>
      <c r="O320" s="352"/>
      <c r="P320" s="391"/>
      <c r="Q320" s="352"/>
      <c r="R320" s="352"/>
      <c r="S320" s="352"/>
      <c r="T320" s="352"/>
      <c r="U320" s="352"/>
      <c r="V320" s="352"/>
      <c r="W320" s="352"/>
      <c r="X320" s="352"/>
      <c r="Y320" s="352"/>
      <c r="Z320" s="352"/>
      <c r="AA320" s="352"/>
      <c r="AB320" s="352"/>
      <c r="AC320" s="352"/>
      <c r="AD320" s="83"/>
    </row>
    <row r="321" spans="1:30" ht="18" customHeight="1">
      <c r="A321" s="121"/>
      <c r="B321" s="107"/>
      <c r="C321" s="108"/>
      <c r="D321" s="42"/>
      <c r="E321" s="43" t="s">
        <v>407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52"/>
      <c r="O321" s="352"/>
      <c r="P321" s="391"/>
      <c r="Q321" s="352"/>
      <c r="R321" s="352"/>
      <c r="S321" s="352"/>
      <c r="T321" s="352"/>
      <c r="U321" s="352"/>
      <c r="V321" s="352"/>
      <c r="W321" s="352"/>
      <c r="X321" s="352"/>
      <c r="Y321" s="352"/>
      <c r="Z321" s="352"/>
      <c r="AA321" s="352"/>
      <c r="AB321" s="352"/>
      <c r="AC321" s="352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52"/>
      <c r="O322" s="352"/>
      <c r="P322" s="391"/>
      <c r="Q322" s="352"/>
      <c r="R322" s="352"/>
      <c r="S322" s="352"/>
      <c r="T322" s="352"/>
      <c r="U322" s="352"/>
      <c r="V322" s="352"/>
      <c r="W322" s="352"/>
      <c r="X322" s="352"/>
      <c r="Y322" s="352"/>
      <c r="Z322" s="352"/>
      <c r="AA322" s="352"/>
      <c r="AB322" s="352"/>
      <c r="AC322" s="352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52"/>
      <c r="O323" s="352"/>
      <c r="P323" s="391"/>
      <c r="Q323" s="352"/>
      <c r="R323" s="352"/>
      <c r="S323" s="352"/>
      <c r="T323" s="352"/>
      <c r="U323" s="352"/>
      <c r="V323" s="352"/>
      <c r="W323" s="352"/>
      <c r="X323" s="352"/>
      <c r="Y323" s="352"/>
      <c r="Z323" s="352"/>
      <c r="AA323" s="352"/>
      <c r="AB323" s="352"/>
      <c r="AC323" s="352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2"/>
      <c r="O324" s="352"/>
      <c r="P324" s="391"/>
      <c r="Q324" s="352"/>
      <c r="R324" s="352"/>
      <c r="S324" s="352"/>
      <c r="T324" s="352"/>
      <c r="U324" s="352"/>
      <c r="V324" s="352"/>
      <c r="W324" s="352"/>
      <c r="X324" s="352"/>
      <c r="Y324" s="352"/>
      <c r="Z324" s="352"/>
      <c r="AA324" s="352"/>
      <c r="AB324" s="352"/>
      <c r="AC324" s="352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52"/>
      <c r="O325" s="352"/>
      <c r="P325" s="391"/>
      <c r="Q325" s="352"/>
      <c r="R325" s="352"/>
      <c r="S325" s="352"/>
      <c r="T325" s="352"/>
      <c r="U325" s="352"/>
      <c r="V325" s="352"/>
      <c r="W325" s="352"/>
      <c r="X325" s="352"/>
      <c r="Y325" s="352"/>
      <c r="Z325" s="352"/>
      <c r="AA325" s="352"/>
      <c r="AB325" s="352"/>
      <c r="AC325" s="352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2"/>
      <c r="O326" s="352"/>
      <c r="P326" s="391"/>
      <c r="Q326" s="352"/>
      <c r="R326" s="352"/>
      <c r="S326" s="352"/>
      <c r="T326" s="352"/>
      <c r="U326" s="352"/>
      <c r="V326" s="352"/>
      <c r="W326" s="352"/>
      <c r="X326" s="352"/>
      <c r="Y326" s="352"/>
      <c r="Z326" s="352"/>
      <c r="AA326" s="352"/>
      <c r="AB326" s="352"/>
      <c r="AC326" s="352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2"/>
      <c r="O327" s="352"/>
      <c r="P327" s="391"/>
      <c r="Q327" s="352"/>
      <c r="R327" s="352"/>
      <c r="S327" s="352"/>
      <c r="T327" s="352"/>
      <c r="U327" s="352"/>
      <c r="V327" s="352"/>
      <c r="W327" s="352"/>
      <c r="X327" s="352"/>
      <c r="Y327" s="352"/>
      <c r="Z327" s="352"/>
      <c r="AA327" s="352"/>
      <c r="AB327" s="352"/>
      <c r="AC327" s="352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68">
        <v>67.5</v>
      </c>
      <c r="O328" s="355">
        <v>0</v>
      </c>
      <c r="P328" s="353">
        <f>SUM(M328:M347)+N328+O328</f>
        <v>1034.5</v>
      </c>
      <c r="Q328" s="355">
        <v>0</v>
      </c>
      <c r="R328" s="353">
        <v>52</v>
      </c>
      <c r="S328" s="359">
        <v>450</v>
      </c>
      <c r="T328" s="355">
        <v>450</v>
      </c>
      <c r="U328" s="359">
        <v>112</v>
      </c>
      <c r="V328" s="357">
        <v>112</v>
      </c>
      <c r="W328" s="359">
        <v>56</v>
      </c>
      <c r="X328" s="355">
        <v>56</v>
      </c>
      <c r="Y328" s="353">
        <f>ROUND((P328-T328),1)</f>
        <v>584.5</v>
      </c>
      <c r="Z328" s="351">
        <f>IF(OR(SUM(V328:V347)="",SUM(Q328:Q347)=""),0,IF(OR(SUM(U328:U347)=320,SUM(V328:V347)&gt;0),ROUND((SUM(Q328:Q347)-SUM(V328:V347)),1),0))</f>
        <v>-112</v>
      </c>
      <c r="AA328" s="351">
        <f>IF(OR(SUM(X328:X347)="",SUM(R328:R347)=""),0,IF(OR(SUM(W328:W347)=160,SUM(X328:X347)&gt;0),ROUND((SUM(R328:R347)-SUM(X328:X347)),1),0))</f>
        <v>-4</v>
      </c>
      <c r="AB328" s="362"/>
      <c r="AC328" s="364">
        <f>SUM(Y328:AA347)</f>
        <v>468.5</v>
      </c>
      <c r="AD328" s="364"/>
    </row>
    <row r="329" spans="1:30" ht="18" customHeight="1">
      <c r="A329" s="90"/>
      <c r="B329" s="107"/>
      <c r="C329" s="108"/>
      <c r="D329" s="42" t="s">
        <v>336</v>
      </c>
      <c r="E329" s="43" t="s">
        <v>529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2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2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2" si="22">ROUND(IF(OR(LEFT(E329,2)="ĐA",LEFT(E329,2)="DA",LEFT(E329,5)="Đồ án",LEFT(E329,5)="Đồán "),J329*0.5,(IF(H329&gt;0,H329*K329,"0")+IF(I329&gt;0,(I329*0.75)*L329,"0"))),1)</f>
        <v>49.5</v>
      </c>
      <c r="N329" s="337"/>
      <c r="O329" s="337"/>
      <c r="P329" s="337"/>
      <c r="Q329" s="337"/>
      <c r="R329" s="337"/>
      <c r="S329" s="337"/>
      <c r="T329" s="337"/>
      <c r="U329" s="337"/>
      <c r="V329" s="337"/>
      <c r="W329" s="337"/>
      <c r="X329" s="337"/>
      <c r="Y329" s="337"/>
      <c r="Z329" s="337"/>
      <c r="AA329" s="337"/>
      <c r="AB329" s="337"/>
      <c r="AC329" s="337"/>
      <c r="AD329" s="337"/>
    </row>
    <row r="330" spans="1:30" ht="18" customHeight="1">
      <c r="A330" s="90"/>
      <c r="B330" s="107"/>
      <c r="C330" s="108"/>
      <c r="D330" s="42" t="s">
        <v>336</v>
      </c>
      <c r="E330" s="43" t="s">
        <v>530</v>
      </c>
      <c r="F330" s="44" t="s">
        <v>528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337"/>
      <c r="O330" s="337"/>
      <c r="P330" s="337"/>
      <c r="Q330" s="337"/>
      <c r="R330" s="337"/>
      <c r="S330" s="337"/>
      <c r="T330" s="337"/>
      <c r="U330" s="337"/>
      <c r="V330" s="337"/>
      <c r="W330" s="337"/>
      <c r="X330" s="337"/>
      <c r="Y330" s="337"/>
      <c r="Z330" s="337"/>
      <c r="AA330" s="337"/>
      <c r="AB330" s="337"/>
      <c r="AC330" s="337"/>
      <c r="AD330" s="337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337"/>
      <c r="O331" s="337"/>
      <c r="P331" s="337"/>
      <c r="Q331" s="337"/>
      <c r="R331" s="337"/>
      <c r="S331" s="337"/>
      <c r="T331" s="337"/>
      <c r="U331" s="337"/>
      <c r="V331" s="337"/>
      <c r="W331" s="337"/>
      <c r="X331" s="337"/>
      <c r="Y331" s="337"/>
      <c r="Z331" s="337"/>
      <c r="AA331" s="337"/>
      <c r="AB331" s="337"/>
      <c r="AC331" s="337"/>
      <c r="AD331" s="337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337"/>
      <c r="O332" s="337"/>
      <c r="P332" s="337"/>
      <c r="Q332" s="337"/>
      <c r="R332" s="337"/>
      <c r="S332" s="337"/>
      <c r="T332" s="337"/>
      <c r="U332" s="337"/>
      <c r="V332" s="337"/>
      <c r="W332" s="337"/>
      <c r="X332" s="337"/>
      <c r="Y332" s="337"/>
      <c r="Z332" s="337"/>
      <c r="AA332" s="337"/>
      <c r="AB332" s="337"/>
      <c r="AC332" s="337"/>
      <c r="AD332" s="337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37"/>
      <c r="O333" s="337"/>
      <c r="P333" s="337"/>
      <c r="Q333" s="337"/>
      <c r="R333" s="337"/>
      <c r="S333" s="337"/>
      <c r="T333" s="337"/>
      <c r="U333" s="337"/>
      <c r="V333" s="337"/>
      <c r="W333" s="337"/>
      <c r="X333" s="337"/>
      <c r="Y333" s="337"/>
      <c r="Z333" s="337"/>
      <c r="AA333" s="337"/>
      <c r="AB333" s="337"/>
      <c r="AC333" s="337"/>
      <c r="AD333" s="337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52"/>
      <c r="O334" s="352"/>
      <c r="P334" s="352"/>
      <c r="Q334" s="352"/>
      <c r="R334" s="352"/>
      <c r="S334" s="352"/>
      <c r="T334" s="352"/>
      <c r="U334" s="352"/>
      <c r="V334" s="352"/>
      <c r="W334" s="352"/>
      <c r="X334" s="352"/>
      <c r="Y334" s="352"/>
      <c r="Z334" s="352"/>
      <c r="AA334" s="352"/>
      <c r="AB334" s="352"/>
      <c r="AC334" s="352"/>
      <c r="AD334" s="352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52"/>
      <c r="O335" s="352"/>
      <c r="P335" s="352"/>
      <c r="Q335" s="352"/>
      <c r="R335" s="352"/>
      <c r="S335" s="352"/>
      <c r="T335" s="352"/>
      <c r="U335" s="352"/>
      <c r="V335" s="352"/>
      <c r="W335" s="352"/>
      <c r="X335" s="352"/>
      <c r="Y335" s="352"/>
      <c r="Z335" s="352"/>
      <c r="AA335" s="352"/>
      <c r="AB335" s="352"/>
      <c r="AC335" s="352"/>
      <c r="AD335" s="352"/>
    </row>
    <row r="336" spans="1:30" s="206" customFormat="1" ht="18" customHeight="1">
      <c r="A336" s="121"/>
      <c r="B336" s="107"/>
      <c r="C336" s="108"/>
      <c r="D336" s="42"/>
      <c r="E336" s="43" t="s">
        <v>408</v>
      </c>
      <c r="F336" s="44" t="s">
        <v>382</v>
      </c>
      <c r="G336" s="230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2"/>
      <c r="O336" s="352"/>
      <c r="P336" s="352"/>
      <c r="Q336" s="352"/>
      <c r="R336" s="352"/>
      <c r="S336" s="352"/>
      <c r="T336" s="352"/>
      <c r="U336" s="352"/>
      <c r="V336" s="352"/>
      <c r="W336" s="352"/>
      <c r="X336" s="352"/>
      <c r="Y336" s="352"/>
      <c r="Z336" s="352"/>
      <c r="AA336" s="352"/>
      <c r="AB336" s="352"/>
      <c r="AC336" s="352"/>
      <c r="AD336" s="352"/>
    </row>
    <row r="337" spans="1:30" ht="18" customHeight="1">
      <c r="A337" s="121"/>
      <c r="B337" s="107"/>
      <c r="C337" s="108"/>
      <c r="D337" s="42"/>
      <c r="E337" s="43" t="s">
        <v>399</v>
      </c>
      <c r="F337" s="44" t="s">
        <v>202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52"/>
      <c r="O337" s="352"/>
      <c r="P337" s="352"/>
      <c r="Q337" s="352"/>
      <c r="R337" s="352"/>
      <c r="S337" s="352"/>
      <c r="T337" s="352"/>
      <c r="U337" s="352"/>
      <c r="V337" s="352"/>
      <c r="W337" s="352"/>
      <c r="X337" s="352"/>
      <c r="Y337" s="352"/>
      <c r="Z337" s="352"/>
      <c r="AA337" s="352"/>
      <c r="AB337" s="352"/>
      <c r="AC337" s="352"/>
      <c r="AD337" s="352"/>
    </row>
    <row r="338" spans="1:30" s="206" customFormat="1" ht="18" customHeight="1">
      <c r="A338" s="121"/>
      <c r="B338" s="107"/>
      <c r="C338" s="108"/>
      <c r="D338" s="42"/>
      <c r="E338" s="43" t="s">
        <v>399</v>
      </c>
      <c r="F338" s="44" t="s">
        <v>237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52"/>
      <c r="O338" s="352"/>
      <c r="P338" s="352"/>
      <c r="Q338" s="352"/>
      <c r="R338" s="352"/>
      <c r="S338" s="352"/>
      <c r="T338" s="352"/>
      <c r="U338" s="352"/>
      <c r="V338" s="352"/>
      <c r="W338" s="352"/>
      <c r="X338" s="352"/>
      <c r="Y338" s="352"/>
      <c r="Z338" s="352"/>
      <c r="AA338" s="352"/>
      <c r="AB338" s="352"/>
      <c r="AC338" s="352"/>
      <c r="AD338" s="352"/>
    </row>
    <row r="339" spans="1:30" ht="18" customHeight="1">
      <c r="A339" s="121"/>
      <c r="B339" s="107"/>
      <c r="C339" s="108"/>
      <c r="D339" s="42"/>
      <c r="E339" s="43" t="s">
        <v>399</v>
      </c>
      <c r="F339" s="44" t="s">
        <v>280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81</v>
      </c>
      <c r="N339" s="352"/>
      <c r="O339" s="352"/>
      <c r="P339" s="352"/>
      <c r="Q339" s="352"/>
      <c r="R339" s="352"/>
      <c r="S339" s="352"/>
      <c r="T339" s="352"/>
      <c r="U339" s="352"/>
      <c r="V339" s="352"/>
      <c r="W339" s="352"/>
      <c r="X339" s="352"/>
      <c r="Y339" s="352"/>
      <c r="Z339" s="352"/>
      <c r="AA339" s="352"/>
      <c r="AB339" s="352"/>
      <c r="AC339" s="352"/>
      <c r="AD339" s="352"/>
    </row>
    <row r="340" spans="1:30" s="225" customFormat="1" ht="18" customHeight="1">
      <c r="A340" s="121"/>
      <c r="B340" s="107"/>
      <c r="C340" s="108"/>
      <c r="D340" s="42"/>
      <c r="E340" s="207" t="s">
        <v>395</v>
      </c>
      <c r="F340" s="208" t="s">
        <v>205</v>
      </c>
      <c r="G340" s="309">
        <v>2</v>
      </c>
      <c r="H340" s="232"/>
      <c r="I340" s="231"/>
      <c r="J340" s="212">
        <v>28</v>
      </c>
      <c r="K340" s="307">
        <v>0</v>
      </c>
      <c r="L340" s="307">
        <v>0</v>
      </c>
      <c r="M340" s="308">
        <v>14</v>
      </c>
      <c r="N340" s="352"/>
      <c r="O340" s="352"/>
      <c r="P340" s="352"/>
      <c r="Q340" s="352"/>
      <c r="R340" s="352"/>
      <c r="S340" s="352"/>
      <c r="T340" s="352"/>
      <c r="U340" s="352"/>
      <c r="V340" s="352"/>
      <c r="W340" s="352"/>
      <c r="X340" s="352"/>
      <c r="Y340" s="352"/>
      <c r="Z340" s="352"/>
      <c r="AA340" s="352"/>
      <c r="AB340" s="352"/>
      <c r="AC340" s="352"/>
      <c r="AD340" s="352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421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90</v>
      </c>
      <c r="N341" s="337"/>
      <c r="O341" s="337"/>
      <c r="P341" s="337"/>
      <c r="Q341" s="337"/>
      <c r="R341" s="337"/>
      <c r="S341" s="337"/>
      <c r="T341" s="337"/>
      <c r="U341" s="337"/>
      <c r="V341" s="337"/>
      <c r="W341" s="337"/>
      <c r="X341" s="337"/>
      <c r="Y341" s="337"/>
      <c r="Z341" s="337"/>
      <c r="AA341" s="337"/>
      <c r="AB341" s="337"/>
      <c r="AC341" s="337"/>
      <c r="AD341" s="337"/>
    </row>
    <row r="342" spans="1:30" ht="18" customHeight="1">
      <c r="A342" s="90"/>
      <c r="B342" s="107"/>
      <c r="C342" s="108"/>
      <c r="D342" s="42"/>
      <c r="E342" s="43" t="s">
        <v>161</v>
      </c>
      <c r="F342" s="44" t="s">
        <v>424</v>
      </c>
      <c r="G342" s="62">
        <v>2</v>
      </c>
      <c r="H342" s="163">
        <v>30</v>
      </c>
      <c r="I342" s="164">
        <v>60</v>
      </c>
      <c r="J342" s="106">
        <v>40</v>
      </c>
      <c r="K342" s="87">
        <f t="shared" si="20"/>
        <v>1.2</v>
      </c>
      <c r="L342" s="87">
        <f t="shared" si="21"/>
        <v>1.2</v>
      </c>
      <c r="M342" s="46">
        <f t="shared" si="22"/>
        <v>90</v>
      </c>
      <c r="N342" s="337"/>
      <c r="O342" s="337"/>
      <c r="P342" s="337"/>
      <c r="Q342" s="337"/>
      <c r="R342" s="337"/>
      <c r="S342" s="337"/>
      <c r="T342" s="337"/>
      <c r="U342" s="337"/>
      <c r="V342" s="337"/>
      <c r="W342" s="337"/>
      <c r="X342" s="337"/>
      <c r="Y342" s="337"/>
      <c r="Z342" s="337"/>
      <c r="AA342" s="337"/>
      <c r="AB342" s="337"/>
      <c r="AC342" s="337"/>
      <c r="AD342" s="337"/>
    </row>
    <row r="343" spans="1:30" s="263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2"/>
      <c r="O343" s="352"/>
      <c r="P343" s="352"/>
      <c r="Q343" s="352"/>
      <c r="R343" s="352"/>
      <c r="S343" s="352"/>
      <c r="T343" s="352"/>
      <c r="U343" s="352"/>
      <c r="V343" s="352"/>
      <c r="W343" s="352"/>
      <c r="X343" s="352"/>
      <c r="Y343" s="352"/>
      <c r="Z343" s="352"/>
      <c r="AA343" s="352"/>
      <c r="AB343" s="352"/>
      <c r="AC343" s="352"/>
      <c r="AD343" s="352"/>
    </row>
    <row r="344" spans="1:30" s="263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52"/>
      <c r="O344" s="352"/>
      <c r="P344" s="352"/>
      <c r="Q344" s="352"/>
      <c r="R344" s="352"/>
      <c r="S344" s="352"/>
      <c r="T344" s="352"/>
      <c r="U344" s="352"/>
      <c r="V344" s="352"/>
      <c r="W344" s="352"/>
      <c r="X344" s="352"/>
      <c r="Y344" s="352"/>
      <c r="Z344" s="352"/>
      <c r="AA344" s="352"/>
      <c r="AB344" s="352"/>
      <c r="AC344" s="352"/>
      <c r="AD344" s="352"/>
    </row>
    <row r="345" spans="1:30" s="263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52"/>
      <c r="O345" s="352"/>
      <c r="P345" s="352"/>
      <c r="Q345" s="352"/>
      <c r="R345" s="352"/>
      <c r="S345" s="352"/>
      <c r="T345" s="352"/>
      <c r="U345" s="352"/>
      <c r="V345" s="352"/>
      <c r="W345" s="352"/>
      <c r="X345" s="352"/>
      <c r="Y345" s="352"/>
      <c r="Z345" s="352"/>
      <c r="AA345" s="352"/>
      <c r="AB345" s="352"/>
      <c r="AC345" s="352"/>
      <c r="AD345" s="352"/>
    </row>
    <row r="346" spans="1:30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>
        <f t="shared" si="20"/>
        <v>0</v>
      </c>
      <c r="L346" s="87">
        <f t="shared" si="21"/>
        <v>0</v>
      </c>
      <c r="M346" s="46">
        <f t="shared" si="22"/>
        <v>0</v>
      </c>
      <c r="N346" s="352"/>
      <c r="O346" s="352"/>
      <c r="P346" s="352"/>
      <c r="Q346" s="352"/>
      <c r="R346" s="352"/>
      <c r="S346" s="352"/>
      <c r="T346" s="352"/>
      <c r="U346" s="352"/>
      <c r="V346" s="352"/>
      <c r="W346" s="352"/>
      <c r="X346" s="352"/>
      <c r="Y346" s="352"/>
      <c r="Z346" s="352"/>
      <c r="AA346" s="352"/>
      <c r="AB346" s="352"/>
      <c r="AC346" s="352"/>
      <c r="AD346" s="352"/>
    </row>
    <row r="347" spans="1:30" ht="18" hidden="1" customHeight="1">
      <c r="A347" s="90"/>
      <c r="B347" s="107"/>
      <c r="C347" s="108"/>
      <c r="D347" s="42"/>
      <c r="E347" s="43"/>
      <c r="F347" s="44"/>
      <c r="G347" s="160"/>
      <c r="H347" s="167"/>
      <c r="I347" s="168"/>
      <c r="J347" s="169"/>
      <c r="K347" s="87">
        <f t="shared" si="20"/>
        <v>0</v>
      </c>
      <c r="L347" s="87">
        <f t="shared" si="21"/>
        <v>0</v>
      </c>
      <c r="M347" s="46">
        <f t="shared" si="22"/>
        <v>0</v>
      </c>
      <c r="N347" s="337"/>
      <c r="O347" s="337"/>
      <c r="P347" s="337"/>
      <c r="Q347" s="337"/>
      <c r="R347" s="337"/>
      <c r="S347" s="337"/>
      <c r="T347" s="337"/>
      <c r="U347" s="337"/>
      <c r="V347" s="337"/>
      <c r="W347" s="337"/>
      <c r="X347" s="337"/>
      <c r="Y347" s="337"/>
      <c r="Z347" s="337"/>
      <c r="AA347" s="337"/>
      <c r="AB347" s="337"/>
      <c r="AC347" s="337"/>
      <c r="AD347" s="337"/>
    </row>
    <row r="348" spans="1:30" ht="18" customHeight="1">
      <c r="A348" s="104">
        <v>18</v>
      </c>
      <c r="B348" s="60" t="s">
        <v>110</v>
      </c>
      <c r="C348" s="61" t="s">
        <v>111</v>
      </c>
      <c r="D348" s="42">
        <v>20200090201</v>
      </c>
      <c r="E348" s="43" t="s">
        <v>196</v>
      </c>
      <c r="F348" s="44" t="s">
        <v>197</v>
      </c>
      <c r="G348" s="158">
        <v>1</v>
      </c>
      <c r="H348" s="144">
        <v>45</v>
      </c>
      <c r="I348" s="157"/>
      <c r="J348" s="106">
        <v>58</v>
      </c>
      <c r="K348" s="87">
        <f t="shared" si="20"/>
        <v>1.2</v>
      </c>
      <c r="L348" s="87">
        <f t="shared" si="21"/>
        <v>0</v>
      </c>
      <c r="M348" s="46">
        <f t="shared" si="22"/>
        <v>54</v>
      </c>
      <c r="N348" s="368">
        <v>89.5</v>
      </c>
      <c r="O348" s="355"/>
      <c r="P348" s="353">
        <f>SUM(M348:M370)+N348+O348</f>
        <v>1191</v>
      </c>
      <c r="Q348" s="355">
        <v>0</v>
      </c>
      <c r="R348" s="353">
        <v>35</v>
      </c>
      <c r="S348" s="359">
        <v>450</v>
      </c>
      <c r="T348" s="355">
        <v>450</v>
      </c>
      <c r="U348" s="359">
        <v>112</v>
      </c>
      <c r="V348" s="357">
        <v>112</v>
      </c>
      <c r="W348" s="359">
        <v>56</v>
      </c>
      <c r="X348" s="355">
        <v>56</v>
      </c>
      <c r="Y348" s="353">
        <f>ROUND((P348-T348),1)</f>
        <v>741</v>
      </c>
      <c r="Z348" s="351">
        <v>-112</v>
      </c>
      <c r="AA348" s="351">
        <v>-21</v>
      </c>
      <c r="AB348" s="362"/>
      <c r="AC348" s="364">
        <f>SUM(Y348:AA370)</f>
        <v>608</v>
      </c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0"/>
        <v>0</v>
      </c>
      <c r="L349" s="87">
        <f t="shared" si="21"/>
        <v>1</v>
      </c>
      <c r="M349" s="46">
        <f t="shared" si="22"/>
        <v>45</v>
      </c>
      <c r="N349" s="337"/>
      <c r="O349" s="337"/>
      <c r="P349" s="337"/>
      <c r="Q349" s="337"/>
      <c r="R349" s="337"/>
      <c r="S349" s="337"/>
      <c r="T349" s="337"/>
      <c r="U349" s="337"/>
      <c r="V349" s="337"/>
      <c r="W349" s="337"/>
      <c r="X349" s="337"/>
      <c r="Y349" s="337"/>
      <c r="Z349" s="337"/>
      <c r="AA349" s="337"/>
      <c r="AB349" s="337"/>
      <c r="AC349" s="337"/>
      <c r="AD349" s="83"/>
    </row>
    <row r="350" spans="1:30" ht="18" customHeight="1">
      <c r="A350" s="90"/>
      <c r="B350" s="107"/>
      <c r="C350" s="108"/>
      <c r="D350" s="42">
        <v>20200090201</v>
      </c>
      <c r="E350" s="43" t="s">
        <v>198</v>
      </c>
      <c r="F350" s="44" t="s">
        <v>197</v>
      </c>
      <c r="G350" s="158">
        <v>1</v>
      </c>
      <c r="H350" s="144"/>
      <c r="I350" s="157">
        <v>60</v>
      </c>
      <c r="J350" s="106">
        <v>29</v>
      </c>
      <c r="K350" s="87">
        <f t="shared" si="20"/>
        <v>0</v>
      </c>
      <c r="L350" s="87">
        <f t="shared" si="21"/>
        <v>1</v>
      </c>
      <c r="M350" s="46">
        <f t="shared" si="22"/>
        <v>45</v>
      </c>
      <c r="N350" s="337"/>
      <c r="O350" s="337"/>
      <c r="P350" s="337"/>
      <c r="Q350" s="337"/>
      <c r="R350" s="337"/>
      <c r="S350" s="337"/>
      <c r="T350" s="337"/>
      <c r="U350" s="337"/>
      <c r="V350" s="337"/>
      <c r="W350" s="337"/>
      <c r="X350" s="337"/>
      <c r="Y350" s="337"/>
      <c r="Z350" s="337"/>
      <c r="AA350" s="337"/>
      <c r="AB350" s="337"/>
      <c r="AC350" s="337"/>
      <c r="AD350" s="83"/>
    </row>
    <row r="351" spans="1:30" ht="18" customHeight="1">
      <c r="A351" s="90"/>
      <c r="B351" s="107"/>
      <c r="C351" s="108"/>
      <c r="D351" s="42">
        <v>71400119916</v>
      </c>
      <c r="E351" s="43" t="s">
        <v>161</v>
      </c>
      <c r="F351" s="44" t="s">
        <v>199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0"/>
        <v>1.2</v>
      </c>
      <c r="L351" s="87">
        <f t="shared" si="21"/>
        <v>1.2</v>
      </c>
      <c r="M351" s="46">
        <f t="shared" si="22"/>
        <v>90</v>
      </c>
      <c r="N351" s="337"/>
      <c r="O351" s="337"/>
      <c r="P351" s="337"/>
      <c r="Q351" s="337"/>
      <c r="R351" s="337"/>
      <c r="S351" s="337"/>
      <c r="T351" s="337"/>
      <c r="U351" s="337"/>
      <c r="V351" s="337"/>
      <c r="W351" s="337"/>
      <c r="X351" s="337"/>
      <c r="Y351" s="337"/>
      <c r="Z351" s="337"/>
      <c r="AA351" s="337"/>
      <c r="AB351" s="337"/>
      <c r="AC351" s="337"/>
      <c r="AD351" s="83"/>
    </row>
    <row r="352" spans="1:30" ht="18" customHeight="1">
      <c r="A352" s="90"/>
      <c r="B352" s="107"/>
      <c r="C352" s="108"/>
      <c r="D352" s="42">
        <v>71400119910</v>
      </c>
      <c r="E352" s="43" t="s">
        <v>161</v>
      </c>
      <c r="F352" s="44" t="s">
        <v>200</v>
      </c>
      <c r="G352" s="158">
        <v>1</v>
      </c>
      <c r="H352" s="144">
        <v>30</v>
      </c>
      <c r="I352" s="157">
        <v>60</v>
      </c>
      <c r="J352" s="106">
        <v>52</v>
      </c>
      <c r="K352" s="87">
        <f t="shared" si="20"/>
        <v>1.2</v>
      </c>
      <c r="L352" s="87">
        <f t="shared" si="21"/>
        <v>1.2</v>
      </c>
      <c r="M352" s="46">
        <f t="shared" si="22"/>
        <v>90</v>
      </c>
      <c r="N352" s="337"/>
      <c r="O352" s="337"/>
      <c r="P352" s="337"/>
      <c r="Q352" s="337"/>
      <c r="R352" s="337"/>
      <c r="S352" s="337"/>
      <c r="T352" s="337"/>
      <c r="U352" s="337"/>
      <c r="V352" s="337"/>
      <c r="W352" s="337"/>
      <c r="X352" s="337"/>
      <c r="Y352" s="337"/>
      <c r="Z352" s="337"/>
      <c r="AA352" s="337"/>
      <c r="AB352" s="337"/>
      <c r="AC352" s="337"/>
      <c r="AD352" s="83"/>
    </row>
    <row r="353" spans="1:30" ht="18" customHeight="1">
      <c r="A353" s="90"/>
      <c r="B353" s="107"/>
      <c r="C353" s="108"/>
      <c r="D353" s="42">
        <v>20200015201</v>
      </c>
      <c r="E353" s="43" t="s">
        <v>201</v>
      </c>
      <c r="F353" s="44" t="s">
        <v>202</v>
      </c>
      <c r="G353" s="158">
        <v>1</v>
      </c>
      <c r="H353" s="144">
        <v>45</v>
      </c>
      <c r="I353" s="157">
        <v>30</v>
      </c>
      <c r="J353" s="106">
        <v>34</v>
      </c>
      <c r="K353" s="87">
        <f t="shared" si="20"/>
        <v>1</v>
      </c>
      <c r="L353" s="87">
        <f t="shared" si="21"/>
        <v>1.1000000000000001</v>
      </c>
      <c r="M353" s="46">
        <f t="shared" si="22"/>
        <v>69.8</v>
      </c>
      <c r="N353" s="337"/>
      <c r="O353" s="337"/>
      <c r="P353" s="337"/>
      <c r="Q353" s="337"/>
      <c r="R353" s="337"/>
      <c r="S353" s="337"/>
      <c r="T353" s="337"/>
      <c r="U353" s="337"/>
      <c r="V353" s="337"/>
      <c r="W353" s="337"/>
      <c r="X353" s="337"/>
      <c r="Y353" s="337"/>
      <c r="Z353" s="337"/>
      <c r="AA353" s="337"/>
      <c r="AB353" s="337"/>
      <c r="AC353" s="337"/>
      <c r="AD353" s="83"/>
    </row>
    <row r="354" spans="1:30" ht="18" customHeight="1">
      <c r="A354" s="90"/>
      <c r="B354" s="107"/>
      <c r="C354" s="108"/>
      <c r="D354" s="42">
        <v>21100149201</v>
      </c>
      <c r="E354" s="43" t="s">
        <v>203</v>
      </c>
      <c r="F354" s="44" t="s">
        <v>194</v>
      </c>
      <c r="G354" s="158">
        <v>1</v>
      </c>
      <c r="H354" s="144">
        <v>60</v>
      </c>
      <c r="I354" s="157">
        <v>30</v>
      </c>
      <c r="J354" s="106">
        <v>34</v>
      </c>
      <c r="K354" s="87">
        <f t="shared" si="20"/>
        <v>1</v>
      </c>
      <c r="L354" s="87">
        <f t="shared" si="21"/>
        <v>1.1000000000000001</v>
      </c>
      <c r="M354" s="46">
        <f t="shared" si="22"/>
        <v>84.8</v>
      </c>
      <c r="N354" s="337"/>
      <c r="O354" s="337"/>
      <c r="P354" s="337"/>
      <c r="Q354" s="337"/>
      <c r="R354" s="337"/>
      <c r="S354" s="337"/>
      <c r="T354" s="337"/>
      <c r="U354" s="337"/>
      <c r="V354" s="337"/>
      <c r="W354" s="337"/>
      <c r="X354" s="337"/>
      <c r="Y354" s="337"/>
      <c r="Z354" s="337"/>
      <c r="AA354" s="337"/>
      <c r="AB354" s="337"/>
      <c r="AC354" s="337"/>
      <c r="AD354" s="83"/>
    </row>
    <row r="355" spans="1:30" ht="18" customHeight="1">
      <c r="A355" s="90"/>
      <c r="B355" s="107"/>
      <c r="C355" s="108"/>
      <c r="D355" s="42">
        <v>21100151901</v>
      </c>
      <c r="E355" s="43" t="s">
        <v>204</v>
      </c>
      <c r="F355" s="44" t="s">
        <v>205</v>
      </c>
      <c r="G355" s="158">
        <v>1</v>
      </c>
      <c r="H355" s="144">
        <v>45</v>
      </c>
      <c r="I355" s="157">
        <v>30</v>
      </c>
      <c r="J355" s="106">
        <v>28</v>
      </c>
      <c r="K355" s="87">
        <f t="shared" si="20"/>
        <v>1</v>
      </c>
      <c r="L355" s="87">
        <f t="shared" si="21"/>
        <v>1</v>
      </c>
      <c r="M355" s="46">
        <f t="shared" si="22"/>
        <v>67.5</v>
      </c>
      <c r="N355" s="337"/>
      <c r="O355" s="337"/>
      <c r="P355" s="337"/>
      <c r="Q355" s="337"/>
      <c r="R355" s="337"/>
      <c r="S355" s="337"/>
      <c r="T355" s="337"/>
      <c r="U355" s="337"/>
      <c r="V355" s="337"/>
      <c r="W355" s="337"/>
      <c r="X355" s="337"/>
      <c r="Y355" s="337"/>
      <c r="Z355" s="337"/>
      <c r="AA355" s="337"/>
      <c r="AB355" s="337"/>
      <c r="AC355" s="337"/>
      <c r="AD355" s="83"/>
    </row>
    <row r="356" spans="1:30" ht="18" customHeight="1">
      <c r="A356" s="90"/>
      <c r="B356" s="107"/>
      <c r="C356" s="108"/>
      <c r="D356" s="42">
        <v>21100093907</v>
      </c>
      <c r="E356" s="43" t="s">
        <v>45</v>
      </c>
      <c r="F356" s="44" t="s">
        <v>206</v>
      </c>
      <c r="G356" s="158">
        <v>1</v>
      </c>
      <c r="H356" s="144">
        <v>15</v>
      </c>
      <c r="I356" s="157">
        <v>30</v>
      </c>
      <c r="J356" s="106">
        <v>42</v>
      </c>
      <c r="K356" s="87">
        <f t="shared" si="20"/>
        <v>1.2</v>
      </c>
      <c r="L356" s="87">
        <f t="shared" si="21"/>
        <v>1.2</v>
      </c>
      <c r="M356" s="46">
        <f t="shared" si="22"/>
        <v>45</v>
      </c>
      <c r="N356" s="337"/>
      <c r="O356" s="337"/>
      <c r="P356" s="337"/>
      <c r="Q356" s="337"/>
      <c r="R356" s="337"/>
      <c r="S356" s="337"/>
      <c r="T356" s="337"/>
      <c r="U356" s="337"/>
      <c r="V356" s="337"/>
      <c r="W356" s="337"/>
      <c r="X356" s="337"/>
      <c r="Y356" s="337"/>
      <c r="Z356" s="337"/>
      <c r="AA356" s="337"/>
      <c r="AB356" s="337"/>
      <c r="AC356" s="337"/>
      <c r="AD356" s="83"/>
    </row>
    <row r="357" spans="1:30" ht="18" customHeight="1">
      <c r="A357" s="90"/>
      <c r="B357" s="107"/>
      <c r="C357" s="108"/>
      <c r="D357" s="42"/>
      <c r="E357" s="43" t="s">
        <v>218</v>
      </c>
      <c r="F357" s="44" t="s">
        <v>202</v>
      </c>
      <c r="G357" s="158"/>
      <c r="H357" s="144"/>
      <c r="I357" s="157"/>
      <c r="J357" s="106"/>
      <c r="K357" s="87">
        <f t="shared" si="20"/>
        <v>0</v>
      </c>
      <c r="L357" s="87">
        <f t="shared" si="21"/>
        <v>0</v>
      </c>
      <c r="M357" s="46">
        <f t="shared" si="22"/>
        <v>0</v>
      </c>
      <c r="N357" s="337"/>
      <c r="O357" s="337"/>
      <c r="P357" s="337"/>
      <c r="Q357" s="337"/>
      <c r="R357" s="337"/>
      <c r="S357" s="337"/>
      <c r="T357" s="337"/>
      <c r="U357" s="337"/>
      <c r="V357" s="337"/>
      <c r="W357" s="337"/>
      <c r="X357" s="337"/>
      <c r="Y357" s="337"/>
      <c r="Z357" s="337"/>
      <c r="AA357" s="337"/>
      <c r="AB357" s="337"/>
      <c r="AC357" s="337"/>
      <c r="AD357" s="83"/>
    </row>
    <row r="358" spans="1:30" s="263" customFormat="1" ht="18" customHeight="1">
      <c r="A358" s="121"/>
      <c r="B358" s="107"/>
      <c r="C358" s="108"/>
      <c r="D358" s="43"/>
      <c r="E358" s="207" t="s">
        <v>411</v>
      </c>
      <c r="F358" s="208" t="s">
        <v>197</v>
      </c>
      <c r="G358" s="209">
        <v>2</v>
      </c>
      <c r="H358" s="210">
        <v>15</v>
      </c>
      <c r="I358" s="211"/>
      <c r="J358" s="212">
        <v>40</v>
      </c>
      <c r="K358" s="307">
        <v>1.2</v>
      </c>
      <c r="L358" s="307">
        <v>0</v>
      </c>
      <c r="M358" s="308">
        <f t="shared" si="22"/>
        <v>18</v>
      </c>
      <c r="N358" s="352"/>
      <c r="O358" s="352"/>
      <c r="P358" s="352"/>
      <c r="Q358" s="352"/>
      <c r="R358" s="352"/>
      <c r="S358" s="352"/>
      <c r="T358" s="352"/>
      <c r="U358" s="352"/>
      <c r="V358" s="352"/>
      <c r="W358" s="352"/>
      <c r="X358" s="352"/>
      <c r="Y358" s="352"/>
      <c r="Z358" s="352"/>
      <c r="AA358" s="352"/>
      <c r="AB358" s="352"/>
      <c r="AC358" s="352"/>
      <c r="AD358" s="83"/>
    </row>
    <row r="359" spans="1:30" ht="18" customHeight="1">
      <c r="A359" s="121"/>
      <c r="B359" s="107"/>
      <c r="C359" s="108"/>
      <c r="D359" s="43"/>
      <c r="E359" s="207" t="s">
        <v>190</v>
      </c>
      <c r="F359" s="208" t="s">
        <v>341</v>
      </c>
      <c r="G359" s="209">
        <v>1</v>
      </c>
      <c r="H359" s="210"/>
      <c r="I359" s="211"/>
      <c r="J359" s="212">
        <v>34</v>
      </c>
      <c r="K359" s="307">
        <f t="shared" si="20"/>
        <v>0</v>
      </c>
      <c r="L359" s="307">
        <f t="shared" si="21"/>
        <v>0</v>
      </c>
      <c r="M359" s="308">
        <f t="shared" si="22"/>
        <v>17</v>
      </c>
      <c r="N359" s="352"/>
      <c r="O359" s="352"/>
      <c r="P359" s="352"/>
      <c r="Q359" s="352"/>
      <c r="R359" s="352"/>
      <c r="S359" s="352"/>
      <c r="T359" s="352"/>
      <c r="U359" s="352"/>
      <c r="V359" s="352"/>
      <c r="W359" s="352"/>
      <c r="X359" s="352"/>
      <c r="Y359" s="352"/>
      <c r="Z359" s="352"/>
      <c r="AA359" s="352"/>
      <c r="AB359" s="352"/>
      <c r="AC359" s="352"/>
      <c r="AD359" s="83"/>
    </row>
    <row r="360" spans="1:30" s="263" customFormat="1" ht="18" customHeight="1">
      <c r="A360" s="121"/>
      <c r="B360" s="107"/>
      <c r="C360" s="108"/>
      <c r="D360" s="43"/>
      <c r="E360" s="207" t="s">
        <v>190</v>
      </c>
      <c r="F360" s="208" t="s">
        <v>382</v>
      </c>
      <c r="G360" s="209">
        <v>1</v>
      </c>
      <c r="H360" s="210"/>
      <c r="I360" s="211"/>
      <c r="J360" s="212">
        <v>40</v>
      </c>
      <c r="K360" s="307">
        <v>0</v>
      </c>
      <c r="L360" s="307">
        <v>0</v>
      </c>
      <c r="M360" s="308">
        <v>20</v>
      </c>
      <c r="N360" s="352"/>
      <c r="O360" s="352"/>
      <c r="P360" s="352"/>
      <c r="Q360" s="352"/>
      <c r="R360" s="352"/>
      <c r="S360" s="352"/>
      <c r="T360" s="352"/>
      <c r="U360" s="352"/>
      <c r="V360" s="352"/>
      <c r="W360" s="352"/>
      <c r="X360" s="352"/>
      <c r="Y360" s="352"/>
      <c r="Z360" s="352"/>
      <c r="AA360" s="352"/>
      <c r="AB360" s="352"/>
      <c r="AC360" s="352"/>
      <c r="AD360" s="83"/>
    </row>
    <row r="361" spans="1:30" ht="18" customHeight="1">
      <c r="A361" s="121"/>
      <c r="B361" s="107"/>
      <c r="C361" s="108"/>
      <c r="D361" s="43"/>
      <c r="E361" s="43" t="s">
        <v>201</v>
      </c>
      <c r="F361" s="44" t="s">
        <v>402</v>
      </c>
      <c r="G361" s="158">
        <v>2</v>
      </c>
      <c r="H361" s="189">
        <v>30</v>
      </c>
      <c r="I361" s="190">
        <v>60</v>
      </c>
      <c r="J361" s="106">
        <v>40</v>
      </c>
      <c r="K361" s="87">
        <f t="shared" si="20"/>
        <v>1.2</v>
      </c>
      <c r="L361" s="87">
        <f t="shared" si="21"/>
        <v>1.2</v>
      </c>
      <c r="M361" s="46">
        <f t="shared" si="22"/>
        <v>90</v>
      </c>
      <c r="N361" s="352"/>
      <c r="O361" s="352"/>
      <c r="P361" s="352"/>
      <c r="Q361" s="352"/>
      <c r="R361" s="352"/>
      <c r="S361" s="352"/>
      <c r="T361" s="352"/>
      <c r="U361" s="352"/>
      <c r="V361" s="352"/>
      <c r="W361" s="352"/>
      <c r="X361" s="352"/>
      <c r="Y361" s="352"/>
      <c r="Z361" s="352"/>
      <c r="AA361" s="352"/>
      <c r="AB361" s="352"/>
      <c r="AC361" s="352"/>
      <c r="AD361" s="83"/>
    </row>
    <row r="362" spans="1:30" ht="18" customHeight="1">
      <c r="A362" s="121"/>
      <c r="B362" s="107"/>
      <c r="C362" s="108"/>
      <c r="D362" s="43"/>
      <c r="E362" s="43" t="s">
        <v>403</v>
      </c>
      <c r="F362" s="44" t="s">
        <v>194</v>
      </c>
      <c r="G362" s="158">
        <v>2</v>
      </c>
      <c r="H362" s="189">
        <v>15</v>
      </c>
      <c r="I362" s="190">
        <v>30</v>
      </c>
      <c r="J362" s="106">
        <v>34</v>
      </c>
      <c r="K362" s="87">
        <f t="shared" si="20"/>
        <v>1</v>
      </c>
      <c r="L362" s="87">
        <f t="shared" si="21"/>
        <v>1.1000000000000001</v>
      </c>
      <c r="M362" s="46">
        <f t="shared" si="22"/>
        <v>39.799999999999997</v>
      </c>
      <c r="N362" s="352"/>
      <c r="O362" s="352"/>
      <c r="P362" s="352"/>
      <c r="Q362" s="352"/>
      <c r="R362" s="352"/>
      <c r="S362" s="352"/>
      <c r="T362" s="352"/>
      <c r="U362" s="352"/>
      <c r="V362" s="352"/>
      <c r="W362" s="352"/>
      <c r="X362" s="352"/>
      <c r="Y362" s="352"/>
      <c r="Z362" s="352"/>
      <c r="AA362" s="352"/>
      <c r="AB362" s="352"/>
      <c r="AC362" s="352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403</v>
      </c>
      <c r="F363" s="44" t="s">
        <v>195</v>
      </c>
      <c r="G363" s="158">
        <v>2</v>
      </c>
      <c r="H363" s="189">
        <v>15</v>
      </c>
      <c r="I363" s="190">
        <v>30</v>
      </c>
      <c r="J363" s="106">
        <v>40</v>
      </c>
      <c r="K363" s="87">
        <f t="shared" si="20"/>
        <v>1.2</v>
      </c>
      <c r="L363" s="87">
        <f t="shared" si="21"/>
        <v>1.2</v>
      </c>
      <c r="M363" s="46">
        <f t="shared" si="22"/>
        <v>45</v>
      </c>
      <c r="N363" s="352"/>
      <c r="O363" s="352"/>
      <c r="P363" s="352"/>
      <c r="Q363" s="352"/>
      <c r="R363" s="352"/>
      <c r="S363" s="352"/>
      <c r="T363" s="352"/>
      <c r="U363" s="352"/>
      <c r="V363" s="352"/>
      <c r="W363" s="352"/>
      <c r="X363" s="352"/>
      <c r="Y363" s="352"/>
      <c r="Z363" s="352"/>
      <c r="AA363" s="352"/>
      <c r="AB363" s="352"/>
      <c r="AC363" s="352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403</v>
      </c>
      <c r="F364" s="44" t="s">
        <v>209</v>
      </c>
      <c r="G364" s="158">
        <v>2</v>
      </c>
      <c r="H364" s="189">
        <v>15</v>
      </c>
      <c r="I364" s="190"/>
      <c r="J364" s="106">
        <v>30</v>
      </c>
      <c r="K364" s="87">
        <f t="shared" si="20"/>
        <v>1</v>
      </c>
      <c r="L364" s="87">
        <f t="shared" si="21"/>
        <v>0</v>
      </c>
      <c r="M364" s="46">
        <f t="shared" si="22"/>
        <v>15</v>
      </c>
      <c r="N364" s="352"/>
      <c r="O364" s="352"/>
      <c r="P364" s="352"/>
      <c r="Q364" s="352"/>
      <c r="R364" s="352"/>
      <c r="S364" s="352"/>
      <c r="T364" s="352"/>
      <c r="U364" s="352"/>
      <c r="V364" s="352"/>
      <c r="W364" s="352"/>
      <c r="X364" s="352"/>
      <c r="Y364" s="352"/>
      <c r="Z364" s="352"/>
      <c r="AA364" s="352"/>
      <c r="AB364" s="352"/>
      <c r="AC364" s="352"/>
      <c r="AD364" s="83"/>
    </row>
    <row r="365" spans="1:30" ht="18" customHeight="1">
      <c r="A365" s="121"/>
      <c r="B365" s="107"/>
      <c r="C365" s="108"/>
      <c r="D365" s="43"/>
      <c r="E365" s="43" t="s">
        <v>404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0"/>
        <v>0</v>
      </c>
      <c r="L365" s="87">
        <f t="shared" si="21"/>
        <v>1.1000000000000001</v>
      </c>
      <c r="M365" s="46">
        <f t="shared" si="22"/>
        <v>24.8</v>
      </c>
      <c r="N365" s="352"/>
      <c r="O365" s="352"/>
      <c r="P365" s="352"/>
      <c r="Q365" s="352"/>
      <c r="R365" s="352"/>
      <c r="S365" s="352"/>
      <c r="T365" s="352"/>
      <c r="U365" s="352"/>
      <c r="V365" s="352"/>
      <c r="W365" s="352"/>
      <c r="X365" s="352"/>
      <c r="Y365" s="352"/>
      <c r="Z365" s="352"/>
      <c r="AA365" s="352"/>
      <c r="AB365" s="352"/>
      <c r="AC365" s="352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405</v>
      </c>
      <c r="F366" s="44" t="s">
        <v>209</v>
      </c>
      <c r="G366" s="158">
        <v>2</v>
      </c>
      <c r="H366" s="189"/>
      <c r="I366" s="190">
        <v>30</v>
      </c>
      <c r="J366" s="106">
        <v>30</v>
      </c>
      <c r="K366" s="87">
        <f t="shared" si="20"/>
        <v>0</v>
      </c>
      <c r="L366" s="87">
        <f t="shared" si="21"/>
        <v>1.1000000000000001</v>
      </c>
      <c r="M366" s="46">
        <f t="shared" si="22"/>
        <v>24.8</v>
      </c>
      <c r="N366" s="352"/>
      <c r="O366" s="352"/>
      <c r="P366" s="352"/>
      <c r="Q366" s="352"/>
      <c r="R366" s="352"/>
      <c r="S366" s="352"/>
      <c r="T366" s="352"/>
      <c r="U366" s="352"/>
      <c r="V366" s="352"/>
      <c r="W366" s="352"/>
      <c r="X366" s="352"/>
      <c r="Y366" s="352"/>
      <c r="Z366" s="352"/>
      <c r="AA366" s="352"/>
      <c r="AB366" s="352"/>
      <c r="AC366" s="352"/>
      <c r="AD366" s="83"/>
    </row>
    <row r="367" spans="1:30" ht="15.75" customHeight="1">
      <c r="A367" s="90"/>
      <c r="B367" s="107"/>
      <c r="C367" s="108"/>
      <c r="D367" s="158"/>
      <c r="E367" s="43" t="s">
        <v>527</v>
      </c>
      <c r="F367" s="44" t="s">
        <v>197</v>
      </c>
      <c r="G367" s="158">
        <v>2</v>
      </c>
      <c r="H367" s="158">
        <v>30</v>
      </c>
      <c r="I367" s="158"/>
      <c r="J367" s="106">
        <v>54</v>
      </c>
      <c r="K367" s="87">
        <f t="shared" si="20"/>
        <v>1.2</v>
      </c>
      <c r="L367" s="87">
        <f t="shared" si="21"/>
        <v>0</v>
      </c>
      <c r="M367" s="46">
        <f t="shared" si="22"/>
        <v>36</v>
      </c>
      <c r="N367" s="337"/>
      <c r="O367" s="337"/>
      <c r="P367" s="337"/>
      <c r="Q367" s="337"/>
      <c r="R367" s="337"/>
      <c r="S367" s="337"/>
      <c r="T367" s="337"/>
      <c r="U367" s="337"/>
      <c r="V367" s="337"/>
      <c r="W367" s="337"/>
      <c r="X367" s="337"/>
      <c r="Y367" s="337"/>
      <c r="Z367" s="337"/>
      <c r="AA367" s="337"/>
      <c r="AB367" s="337"/>
      <c r="AC367" s="337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526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310">
        <f t="shared" si="20"/>
        <v>0</v>
      </c>
      <c r="L368" s="310">
        <f t="shared" si="21"/>
        <v>1</v>
      </c>
      <c r="M368" s="311">
        <f t="shared" si="22"/>
        <v>45</v>
      </c>
      <c r="N368" s="352"/>
      <c r="O368" s="352"/>
      <c r="P368" s="352"/>
      <c r="Q368" s="352"/>
      <c r="R368" s="352"/>
      <c r="S368" s="352"/>
      <c r="T368" s="352"/>
      <c r="U368" s="352"/>
      <c r="V368" s="352"/>
      <c r="W368" s="352"/>
      <c r="X368" s="352"/>
      <c r="Y368" s="352"/>
      <c r="Z368" s="352"/>
      <c r="AA368" s="352"/>
      <c r="AB368" s="352"/>
      <c r="AC368" s="352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525</v>
      </c>
      <c r="F369" s="44" t="s">
        <v>197</v>
      </c>
      <c r="G369" s="158">
        <v>2</v>
      </c>
      <c r="H369" s="158"/>
      <c r="I369" s="158">
        <v>60</v>
      </c>
      <c r="J369" s="106">
        <v>27</v>
      </c>
      <c r="K369" s="310">
        <f t="shared" si="20"/>
        <v>0</v>
      </c>
      <c r="L369" s="310">
        <f t="shared" si="21"/>
        <v>1</v>
      </c>
      <c r="M369" s="311">
        <f t="shared" si="22"/>
        <v>45</v>
      </c>
      <c r="N369" s="352"/>
      <c r="O369" s="352"/>
      <c r="P369" s="352"/>
      <c r="Q369" s="352"/>
      <c r="R369" s="352"/>
      <c r="S369" s="352"/>
      <c r="T369" s="352"/>
      <c r="U369" s="352"/>
      <c r="V369" s="352"/>
      <c r="W369" s="352"/>
      <c r="X369" s="352"/>
      <c r="Y369" s="352"/>
      <c r="Z369" s="352"/>
      <c r="AA369" s="352"/>
      <c r="AB369" s="352"/>
      <c r="AC369" s="352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161</v>
      </c>
      <c r="F370" s="44" t="s">
        <v>448</v>
      </c>
      <c r="G370" s="233">
        <v>2</v>
      </c>
      <c r="H370" s="233">
        <v>30</v>
      </c>
      <c r="I370" s="233">
        <v>60</v>
      </c>
      <c r="J370" s="234">
        <v>40</v>
      </c>
      <c r="K370" s="87">
        <f t="shared" si="20"/>
        <v>1.2</v>
      </c>
      <c r="L370" s="87">
        <f t="shared" si="21"/>
        <v>1.2</v>
      </c>
      <c r="M370" s="46">
        <f t="shared" si="22"/>
        <v>90</v>
      </c>
      <c r="N370" s="352"/>
      <c r="O370" s="352"/>
      <c r="P370" s="352"/>
      <c r="Q370" s="352"/>
      <c r="R370" s="352"/>
      <c r="S370" s="352"/>
      <c r="T370" s="352"/>
      <c r="U370" s="352"/>
      <c r="V370" s="352"/>
      <c r="W370" s="352"/>
      <c r="X370" s="352"/>
      <c r="Y370" s="352"/>
      <c r="Z370" s="352"/>
      <c r="AA370" s="352"/>
      <c r="AB370" s="352"/>
      <c r="AC370" s="352"/>
      <c r="AD370" s="83"/>
    </row>
    <row r="371" spans="1:30" ht="18" customHeight="1">
      <c r="A371" s="104">
        <v>19</v>
      </c>
      <c r="B371" s="60" t="s">
        <v>112</v>
      </c>
      <c r="C371" s="61" t="s">
        <v>113</v>
      </c>
      <c r="D371" s="42">
        <v>20200010101</v>
      </c>
      <c r="E371" s="43" t="s">
        <v>522</v>
      </c>
      <c r="F371" s="44" t="s">
        <v>202</v>
      </c>
      <c r="G371" s="111">
        <v>1</v>
      </c>
      <c r="H371" s="140">
        <v>30</v>
      </c>
      <c r="I371" s="140">
        <v>0</v>
      </c>
      <c r="J371" s="106">
        <v>37</v>
      </c>
      <c r="K371" s="87">
        <f t="shared" si="20"/>
        <v>1.2</v>
      </c>
      <c r="L371" s="87">
        <f t="shared" si="21"/>
        <v>0</v>
      </c>
      <c r="M371" s="46">
        <f t="shared" si="22"/>
        <v>36</v>
      </c>
      <c r="N371" s="368">
        <v>67.5</v>
      </c>
      <c r="O371" s="355"/>
      <c r="P371" s="353">
        <f>SUM(M371:M384)+N371+O371</f>
        <v>919.5</v>
      </c>
      <c r="Q371" s="355">
        <v>0</v>
      </c>
      <c r="R371" s="353">
        <v>55</v>
      </c>
      <c r="S371" s="359">
        <v>450</v>
      </c>
      <c r="T371" s="355">
        <v>450</v>
      </c>
      <c r="U371" s="359">
        <v>112</v>
      </c>
      <c r="V371" s="357">
        <v>112</v>
      </c>
      <c r="W371" s="359">
        <v>56</v>
      </c>
      <c r="X371" s="355">
        <v>56</v>
      </c>
      <c r="Y371" s="353">
        <f>ROUND((P371-T371),1)</f>
        <v>469.5</v>
      </c>
      <c r="Z371" s="351">
        <f>IF(OR(SUM(V371:V384)="",SUM(Q371:Q384)=""),0,IF(OR(SUM(U371:U384)=320,SUM(V371:V384)&gt;0),ROUND((SUM(Q371:Q384)-SUM(V371:V384)),1),0))</f>
        <v>-112</v>
      </c>
      <c r="AA371" s="351">
        <f>IF(OR(SUM(X371:X384)="",SUM(R371:R384)=""),0,IF(OR(SUM(W371:W384)=160,SUM(X371:X384)&gt;0),ROUND((SUM(R371:R384)-SUM(X371:X384)),1),0))</f>
        <v>-1</v>
      </c>
      <c r="AB371" s="362"/>
      <c r="AC371" s="364">
        <f>SUM(Y371:AA384)</f>
        <v>356.5</v>
      </c>
      <c r="AD371" s="83"/>
    </row>
    <row r="372" spans="1:30" ht="18" customHeight="1">
      <c r="A372" s="90"/>
      <c r="B372" s="107"/>
      <c r="C372" s="108"/>
      <c r="D372" s="42">
        <v>20200010102</v>
      </c>
      <c r="E372" s="43" t="s">
        <v>236</v>
      </c>
      <c r="F372" s="44" t="s">
        <v>237</v>
      </c>
      <c r="G372" s="141">
        <v>1</v>
      </c>
      <c r="H372" s="142">
        <v>30</v>
      </c>
      <c r="I372" s="142">
        <v>0</v>
      </c>
      <c r="J372" s="106">
        <v>38</v>
      </c>
      <c r="K372" s="87">
        <f t="shared" si="20"/>
        <v>1.2</v>
      </c>
      <c r="L372" s="87">
        <f t="shared" si="21"/>
        <v>0</v>
      </c>
      <c r="M372" s="46">
        <f t="shared" si="22"/>
        <v>36</v>
      </c>
      <c r="N372" s="337"/>
      <c r="O372" s="337"/>
      <c r="P372" s="337"/>
      <c r="Q372" s="337"/>
      <c r="R372" s="337"/>
      <c r="S372" s="337"/>
      <c r="T372" s="337"/>
      <c r="U372" s="337"/>
      <c r="V372" s="337"/>
      <c r="W372" s="337"/>
      <c r="X372" s="337"/>
      <c r="Y372" s="337"/>
      <c r="Z372" s="337"/>
      <c r="AA372" s="337"/>
      <c r="AB372" s="337"/>
      <c r="AC372" s="337"/>
      <c r="AD372" s="83"/>
    </row>
    <row r="373" spans="1:30" ht="18" customHeight="1">
      <c r="A373" s="90"/>
      <c r="B373" s="107"/>
      <c r="C373" s="108"/>
      <c r="D373" s="42">
        <v>20200010103</v>
      </c>
      <c r="E373" s="43" t="s">
        <v>236</v>
      </c>
      <c r="F373" s="44" t="s">
        <v>209</v>
      </c>
      <c r="G373" s="141">
        <v>1</v>
      </c>
      <c r="H373" s="142">
        <v>30</v>
      </c>
      <c r="I373" s="142">
        <v>0</v>
      </c>
      <c r="J373" s="106">
        <v>65</v>
      </c>
      <c r="K373" s="87">
        <f t="shared" si="20"/>
        <v>1.3</v>
      </c>
      <c r="L373" s="87">
        <f t="shared" si="21"/>
        <v>0</v>
      </c>
      <c r="M373" s="46">
        <f t="shared" si="22"/>
        <v>39</v>
      </c>
      <c r="N373" s="337"/>
      <c r="O373" s="337"/>
      <c r="P373" s="337"/>
      <c r="Q373" s="337"/>
      <c r="R373" s="337"/>
      <c r="S373" s="337"/>
      <c r="T373" s="337"/>
      <c r="U373" s="337"/>
      <c r="V373" s="337"/>
      <c r="W373" s="337"/>
      <c r="X373" s="337"/>
      <c r="Y373" s="337"/>
      <c r="Z373" s="337"/>
      <c r="AA373" s="337"/>
      <c r="AB373" s="337"/>
      <c r="AC373" s="337"/>
      <c r="AD373" s="83"/>
    </row>
    <row r="374" spans="1:30" ht="18" customHeight="1">
      <c r="A374" s="90"/>
      <c r="B374" s="107"/>
      <c r="C374" s="108"/>
      <c r="D374" s="42">
        <v>21100009905</v>
      </c>
      <c r="E374" s="43" t="s">
        <v>192</v>
      </c>
      <c r="F374" s="44" t="s">
        <v>189</v>
      </c>
      <c r="G374" s="141">
        <v>1</v>
      </c>
      <c r="H374" s="142">
        <v>45</v>
      </c>
      <c r="I374" s="142">
        <v>30</v>
      </c>
      <c r="J374" s="106">
        <v>29</v>
      </c>
      <c r="K374" s="87">
        <f t="shared" si="20"/>
        <v>1</v>
      </c>
      <c r="L374" s="87">
        <f t="shared" si="21"/>
        <v>1</v>
      </c>
      <c r="M374" s="46">
        <f t="shared" si="22"/>
        <v>67.5</v>
      </c>
      <c r="N374" s="337"/>
      <c r="O374" s="337"/>
      <c r="P374" s="337"/>
      <c r="Q374" s="337"/>
      <c r="R374" s="337"/>
      <c r="S374" s="337"/>
      <c r="T374" s="337"/>
      <c r="U374" s="337"/>
      <c r="V374" s="337"/>
      <c r="W374" s="337"/>
      <c r="X374" s="337"/>
      <c r="Y374" s="337"/>
      <c r="Z374" s="337"/>
      <c r="AA374" s="337"/>
      <c r="AB374" s="337"/>
      <c r="AC374" s="337"/>
      <c r="AD374" s="83"/>
    </row>
    <row r="375" spans="1:30" ht="18" customHeight="1">
      <c r="A375" s="90"/>
      <c r="B375" s="107"/>
      <c r="C375" s="108"/>
      <c r="D375" s="42">
        <v>21100149002</v>
      </c>
      <c r="E375" s="43" t="s">
        <v>208</v>
      </c>
      <c r="F375" s="44" t="s">
        <v>195</v>
      </c>
      <c r="G375" s="141">
        <v>1</v>
      </c>
      <c r="H375" s="142">
        <v>15</v>
      </c>
      <c r="I375" s="142">
        <v>60</v>
      </c>
      <c r="J375" s="106">
        <v>44</v>
      </c>
      <c r="K375" s="87">
        <f t="shared" si="20"/>
        <v>1.2</v>
      </c>
      <c r="L375" s="87">
        <f t="shared" si="21"/>
        <v>1.2</v>
      </c>
      <c r="M375" s="46">
        <f t="shared" si="22"/>
        <v>72</v>
      </c>
      <c r="N375" s="337"/>
      <c r="O375" s="337"/>
      <c r="P375" s="337"/>
      <c r="Q375" s="337"/>
      <c r="R375" s="337"/>
      <c r="S375" s="337"/>
      <c r="T375" s="337"/>
      <c r="U375" s="337"/>
      <c r="V375" s="337"/>
      <c r="W375" s="337"/>
      <c r="X375" s="337"/>
      <c r="Y375" s="337"/>
      <c r="Z375" s="337"/>
      <c r="AA375" s="337"/>
      <c r="AB375" s="337"/>
      <c r="AC375" s="337"/>
      <c r="AD375" s="83"/>
    </row>
    <row r="376" spans="1:30" ht="18" customHeight="1">
      <c r="A376" s="90"/>
      <c r="B376" s="107"/>
      <c r="C376" s="108"/>
      <c r="D376" s="42">
        <v>21100151801</v>
      </c>
      <c r="E376" s="43" t="s">
        <v>208</v>
      </c>
      <c r="F376" s="44" t="s">
        <v>238</v>
      </c>
      <c r="G376" s="141">
        <v>1</v>
      </c>
      <c r="H376" s="142">
        <v>30</v>
      </c>
      <c r="I376" s="142">
        <v>30</v>
      </c>
      <c r="J376" s="106">
        <v>27</v>
      </c>
      <c r="K376" s="87">
        <f t="shared" si="20"/>
        <v>1</v>
      </c>
      <c r="L376" s="87">
        <f t="shared" si="21"/>
        <v>1</v>
      </c>
      <c r="M376" s="46">
        <f t="shared" si="22"/>
        <v>52.5</v>
      </c>
      <c r="N376" s="337"/>
      <c r="O376" s="337"/>
      <c r="P376" s="337"/>
      <c r="Q376" s="337"/>
      <c r="R376" s="337"/>
      <c r="S376" s="337"/>
      <c r="T376" s="337"/>
      <c r="U376" s="337"/>
      <c r="V376" s="337"/>
      <c r="W376" s="337"/>
      <c r="X376" s="337"/>
      <c r="Y376" s="337"/>
      <c r="Z376" s="337"/>
      <c r="AA376" s="337"/>
      <c r="AB376" s="337"/>
      <c r="AC376" s="337"/>
      <c r="AD376" s="83"/>
    </row>
    <row r="377" spans="1:30" ht="18" customHeight="1">
      <c r="A377" s="121"/>
      <c r="B377" s="107"/>
      <c r="C377" s="108"/>
      <c r="D377" s="42">
        <v>71400119903</v>
      </c>
      <c r="E377" s="43" t="s">
        <v>161</v>
      </c>
      <c r="F377" s="44" t="s">
        <v>239</v>
      </c>
      <c r="G377" s="141">
        <v>1</v>
      </c>
      <c r="H377" s="142">
        <v>30</v>
      </c>
      <c r="I377" s="142">
        <v>60</v>
      </c>
      <c r="J377" s="106">
        <v>45</v>
      </c>
      <c r="K377" s="87">
        <f t="shared" si="20"/>
        <v>1.2</v>
      </c>
      <c r="L377" s="87">
        <f t="shared" si="21"/>
        <v>1.2</v>
      </c>
      <c r="M377" s="46">
        <f t="shared" si="22"/>
        <v>90</v>
      </c>
      <c r="N377" s="352"/>
      <c r="O377" s="352"/>
      <c r="P377" s="352"/>
      <c r="Q377" s="352"/>
      <c r="R377" s="352"/>
      <c r="S377" s="352"/>
      <c r="T377" s="352"/>
      <c r="U377" s="352"/>
      <c r="V377" s="352"/>
      <c r="W377" s="352"/>
      <c r="X377" s="352"/>
      <c r="Y377" s="352"/>
      <c r="Z377" s="352"/>
      <c r="AA377" s="352"/>
      <c r="AB377" s="352"/>
      <c r="AC377" s="352"/>
      <c r="AD377" s="83"/>
    </row>
    <row r="378" spans="1:30" ht="18" customHeight="1">
      <c r="A378" s="121"/>
      <c r="B378" s="107"/>
      <c r="C378" s="108"/>
      <c r="D378" s="42"/>
      <c r="E378" s="43" t="s">
        <v>218</v>
      </c>
      <c r="F378" s="184" t="s">
        <v>195</v>
      </c>
      <c r="G378" s="141"/>
      <c r="H378" s="142"/>
      <c r="I378" s="142"/>
      <c r="J378" s="106"/>
      <c r="K378" s="87">
        <f t="shared" si="20"/>
        <v>0</v>
      </c>
      <c r="L378" s="87">
        <f t="shared" si="21"/>
        <v>0</v>
      </c>
      <c r="M378" s="46">
        <f t="shared" si="22"/>
        <v>0</v>
      </c>
      <c r="N378" s="352"/>
      <c r="O378" s="352"/>
      <c r="P378" s="352"/>
      <c r="Q378" s="352"/>
      <c r="R378" s="352"/>
      <c r="S378" s="352"/>
      <c r="T378" s="352"/>
      <c r="U378" s="352"/>
      <c r="V378" s="352"/>
      <c r="W378" s="352"/>
      <c r="X378" s="352"/>
      <c r="Y378" s="352"/>
      <c r="Z378" s="352"/>
      <c r="AA378" s="352"/>
      <c r="AB378" s="352"/>
      <c r="AC378" s="352"/>
      <c r="AD378" s="83"/>
    </row>
    <row r="379" spans="1:30" ht="18" customHeight="1">
      <c r="A379" s="121"/>
      <c r="B379" s="107"/>
      <c r="C379" s="108"/>
      <c r="D379" s="42"/>
      <c r="E379" s="43" t="s">
        <v>208</v>
      </c>
      <c r="F379" s="44" t="s">
        <v>280</v>
      </c>
      <c r="G379" s="141">
        <v>2</v>
      </c>
      <c r="H379" s="142">
        <v>15</v>
      </c>
      <c r="I379" s="142">
        <v>60</v>
      </c>
      <c r="J379" s="106">
        <v>40</v>
      </c>
      <c r="K379" s="87">
        <f t="shared" si="20"/>
        <v>1.2</v>
      </c>
      <c r="L379" s="87">
        <f t="shared" si="21"/>
        <v>1.2</v>
      </c>
      <c r="M379" s="46">
        <f t="shared" si="22"/>
        <v>72</v>
      </c>
      <c r="N379" s="352"/>
      <c r="O379" s="352"/>
      <c r="P379" s="352"/>
      <c r="Q379" s="352"/>
      <c r="R379" s="352"/>
      <c r="S379" s="352"/>
      <c r="T379" s="352"/>
      <c r="U379" s="352"/>
      <c r="V379" s="352"/>
      <c r="W379" s="352"/>
      <c r="X379" s="352"/>
      <c r="Y379" s="352"/>
      <c r="Z379" s="352"/>
      <c r="AA379" s="352"/>
      <c r="AB379" s="352"/>
      <c r="AC379" s="352"/>
      <c r="AD379" s="83"/>
    </row>
    <row r="380" spans="1:30" ht="18" customHeight="1">
      <c r="A380" s="121"/>
      <c r="B380" s="107"/>
      <c r="C380" s="108"/>
      <c r="D380" s="42"/>
      <c r="E380" s="43" t="s">
        <v>236</v>
      </c>
      <c r="F380" s="44" t="s">
        <v>406</v>
      </c>
      <c r="G380" s="141">
        <v>2</v>
      </c>
      <c r="H380" s="142">
        <v>30</v>
      </c>
      <c r="I380" s="142">
        <v>0</v>
      </c>
      <c r="J380" s="106">
        <v>40</v>
      </c>
      <c r="K380" s="87">
        <f t="shared" si="20"/>
        <v>1.2</v>
      </c>
      <c r="L380" s="87">
        <f t="shared" si="21"/>
        <v>0</v>
      </c>
      <c r="M380" s="46">
        <f t="shared" si="22"/>
        <v>36</v>
      </c>
      <c r="N380" s="352"/>
      <c r="O380" s="352"/>
      <c r="P380" s="352"/>
      <c r="Q380" s="352"/>
      <c r="R380" s="352"/>
      <c r="S380" s="352"/>
      <c r="T380" s="352"/>
      <c r="U380" s="352"/>
      <c r="V380" s="352"/>
      <c r="W380" s="352"/>
      <c r="X380" s="352"/>
      <c r="Y380" s="352"/>
      <c r="Z380" s="352"/>
      <c r="AA380" s="352"/>
      <c r="AB380" s="352"/>
      <c r="AC380" s="352"/>
      <c r="AD380" s="83"/>
    </row>
    <row r="381" spans="1:30" ht="18" customHeight="1">
      <c r="A381" s="121"/>
      <c r="B381" s="107"/>
      <c r="C381" s="108"/>
      <c r="D381" s="42"/>
      <c r="E381" s="43" t="s">
        <v>394</v>
      </c>
      <c r="F381" s="44" t="s">
        <v>195</v>
      </c>
      <c r="G381" s="141">
        <v>2</v>
      </c>
      <c r="H381" s="142">
        <v>45</v>
      </c>
      <c r="I381" s="142">
        <v>30</v>
      </c>
      <c r="J381" s="106">
        <v>38</v>
      </c>
      <c r="K381" s="87">
        <f t="shared" si="20"/>
        <v>1.2</v>
      </c>
      <c r="L381" s="87">
        <f t="shared" si="21"/>
        <v>1.2</v>
      </c>
      <c r="M381" s="46">
        <f t="shared" si="22"/>
        <v>81</v>
      </c>
      <c r="N381" s="352"/>
      <c r="O381" s="352"/>
      <c r="P381" s="352"/>
      <c r="Q381" s="352"/>
      <c r="R381" s="352"/>
      <c r="S381" s="352"/>
      <c r="T381" s="352"/>
      <c r="U381" s="352"/>
      <c r="V381" s="352"/>
      <c r="W381" s="352"/>
      <c r="X381" s="352"/>
      <c r="Y381" s="352"/>
      <c r="Z381" s="352"/>
      <c r="AA381" s="352"/>
      <c r="AB381" s="352"/>
      <c r="AC381" s="352"/>
      <c r="AD381" s="83"/>
    </row>
    <row r="382" spans="1:30" s="263" customFormat="1" ht="18" customHeight="1">
      <c r="A382" s="121"/>
      <c r="B382" s="107"/>
      <c r="C382" s="108"/>
      <c r="D382" s="42"/>
      <c r="E382" s="43" t="s">
        <v>161</v>
      </c>
      <c r="F382" s="44" t="s">
        <v>452</v>
      </c>
      <c r="G382" s="141">
        <v>2</v>
      </c>
      <c r="H382" s="142">
        <v>30</v>
      </c>
      <c r="I382" s="142">
        <v>60</v>
      </c>
      <c r="J382" s="106">
        <v>45</v>
      </c>
      <c r="K382" s="87">
        <v>1.2</v>
      </c>
      <c r="L382" s="87">
        <v>1.2</v>
      </c>
      <c r="M382" s="46">
        <v>90</v>
      </c>
      <c r="N382" s="352"/>
      <c r="O382" s="352"/>
      <c r="P382" s="352"/>
      <c r="Q382" s="352"/>
      <c r="R382" s="352"/>
      <c r="S382" s="352"/>
      <c r="T382" s="352"/>
      <c r="U382" s="352"/>
      <c r="V382" s="352"/>
      <c r="W382" s="352"/>
      <c r="X382" s="352"/>
      <c r="Y382" s="352"/>
      <c r="Z382" s="352"/>
      <c r="AA382" s="352"/>
      <c r="AB382" s="352"/>
      <c r="AC382" s="352"/>
      <c r="AD382" s="83"/>
    </row>
    <row r="383" spans="1:30" s="206" customFormat="1" ht="18" customHeight="1">
      <c r="A383" s="121"/>
      <c r="B383" s="107"/>
      <c r="C383" s="108"/>
      <c r="D383" s="42"/>
      <c r="E383" s="43" t="s">
        <v>161</v>
      </c>
      <c r="F383" s="44" t="s">
        <v>453</v>
      </c>
      <c r="G383" s="141">
        <v>2</v>
      </c>
      <c r="H383" s="142">
        <v>30</v>
      </c>
      <c r="I383" s="142">
        <v>60</v>
      </c>
      <c r="J383" s="106">
        <v>45</v>
      </c>
      <c r="K383" s="87">
        <v>1.2</v>
      </c>
      <c r="L383" s="87">
        <v>1.2</v>
      </c>
      <c r="M383" s="46">
        <v>90</v>
      </c>
      <c r="N383" s="352"/>
      <c r="O383" s="352"/>
      <c r="P383" s="352"/>
      <c r="Q383" s="352"/>
      <c r="R383" s="352"/>
      <c r="S383" s="352"/>
      <c r="T383" s="352"/>
      <c r="U383" s="352"/>
      <c r="V383" s="352"/>
      <c r="W383" s="352"/>
      <c r="X383" s="352"/>
      <c r="Y383" s="352"/>
      <c r="Z383" s="352"/>
      <c r="AA383" s="352"/>
      <c r="AB383" s="352"/>
      <c r="AC383" s="352"/>
      <c r="AD383" s="83"/>
    </row>
    <row r="384" spans="1:30" ht="18.75" customHeight="1">
      <c r="A384" s="121"/>
      <c r="B384" s="107"/>
      <c r="C384" s="108"/>
      <c r="D384" s="42"/>
      <c r="E384" s="43" t="s">
        <v>161</v>
      </c>
      <c r="F384" s="44" t="s">
        <v>453</v>
      </c>
      <c r="G384" s="141">
        <v>2</v>
      </c>
      <c r="H384" s="142">
        <v>30</v>
      </c>
      <c r="I384" s="142">
        <v>60</v>
      </c>
      <c r="J384" s="106">
        <v>45</v>
      </c>
      <c r="K384" s="87">
        <f t="shared" si="20"/>
        <v>1.2</v>
      </c>
      <c r="L384" s="87">
        <f t="shared" si="21"/>
        <v>1.2</v>
      </c>
      <c r="M384" s="46">
        <f t="shared" si="22"/>
        <v>90</v>
      </c>
      <c r="N384" s="352"/>
      <c r="O384" s="352"/>
      <c r="P384" s="352"/>
      <c r="Q384" s="352"/>
      <c r="R384" s="352"/>
      <c r="S384" s="352"/>
      <c r="T384" s="352"/>
      <c r="U384" s="352"/>
      <c r="V384" s="352"/>
      <c r="W384" s="352"/>
      <c r="X384" s="352"/>
      <c r="Y384" s="352"/>
      <c r="Z384" s="352"/>
      <c r="AA384" s="352"/>
      <c r="AB384" s="352"/>
      <c r="AC384" s="352"/>
      <c r="AD384" s="83"/>
    </row>
    <row r="385" spans="1:30" ht="18" customHeight="1">
      <c r="A385" s="104">
        <v>20</v>
      </c>
      <c r="B385" s="60" t="s">
        <v>114</v>
      </c>
      <c r="C385" s="61" t="s">
        <v>115</v>
      </c>
      <c r="D385" s="42">
        <v>21100010701</v>
      </c>
      <c r="E385" s="43" t="s">
        <v>259</v>
      </c>
      <c r="F385" s="44" t="s">
        <v>216</v>
      </c>
      <c r="G385" s="159">
        <v>1</v>
      </c>
      <c r="H385" s="144">
        <v>30</v>
      </c>
      <c r="I385" s="157">
        <v>30</v>
      </c>
      <c r="J385" s="106">
        <v>22</v>
      </c>
      <c r="K385" s="87">
        <f t="shared" si="20"/>
        <v>1</v>
      </c>
      <c r="L385" s="87">
        <f t="shared" si="21"/>
        <v>1</v>
      </c>
      <c r="M385" s="46">
        <f t="shared" si="22"/>
        <v>52.5</v>
      </c>
      <c r="N385" s="368">
        <v>67.5</v>
      </c>
      <c r="O385" s="355">
        <v>0</v>
      </c>
      <c r="P385" s="353">
        <f>SUM(M385:M406)+N385+O385</f>
        <v>1110.1999999999998</v>
      </c>
      <c r="Q385" s="355">
        <v>0</v>
      </c>
      <c r="R385" s="353">
        <v>45</v>
      </c>
      <c r="S385" s="359">
        <v>450</v>
      </c>
      <c r="T385" s="355">
        <f>450</f>
        <v>450</v>
      </c>
      <c r="U385" s="359">
        <v>112</v>
      </c>
      <c r="V385" s="357">
        <f>112</f>
        <v>112</v>
      </c>
      <c r="W385" s="359">
        <v>56</v>
      </c>
      <c r="X385" s="355">
        <f>56</f>
        <v>56</v>
      </c>
      <c r="Y385" s="353">
        <f>ROUND((P385-T385),1)</f>
        <v>660.2</v>
      </c>
      <c r="Z385" s="351">
        <f>IF(OR(SUM(V385:V406)="",SUM(Q385:Q406)=""),0,IF(OR(SUM(U385:U406)=320,SUM(V385:V406)&gt;0),ROUND((SUM(Q385:Q406)-SUM(V385:V406)),1),0))</f>
        <v>-112</v>
      </c>
      <c r="AA385" s="351">
        <f>IF(OR(SUM(X385:X406)="",SUM(R385:R406)=""),0,IF(OR(SUM(W385:W406)=160,SUM(X385:X406)&gt;0),ROUND((SUM(R385:R406)-SUM(X385:X406)),1),0))</f>
        <v>-11</v>
      </c>
      <c r="AB385" s="362"/>
      <c r="AC385" s="364">
        <f>SUM(Y385:AA406)</f>
        <v>537.20000000000005</v>
      </c>
      <c r="AD385" s="83"/>
    </row>
    <row r="386" spans="1:30" ht="18" customHeight="1">
      <c r="A386" s="90"/>
      <c r="B386" s="107"/>
      <c r="C386" s="108"/>
      <c r="D386" s="42">
        <v>20200010702</v>
      </c>
      <c r="E386" s="43" t="s">
        <v>259</v>
      </c>
      <c r="F386" s="44" t="s">
        <v>237</v>
      </c>
      <c r="G386" s="159">
        <v>1</v>
      </c>
      <c r="H386" s="144">
        <v>30</v>
      </c>
      <c r="I386" s="157">
        <v>30</v>
      </c>
      <c r="J386" s="106">
        <v>38</v>
      </c>
      <c r="K386" s="87">
        <f t="shared" si="20"/>
        <v>1.2</v>
      </c>
      <c r="L386" s="87">
        <f t="shared" si="21"/>
        <v>1.2</v>
      </c>
      <c r="M386" s="46">
        <f t="shared" si="22"/>
        <v>63</v>
      </c>
      <c r="N386" s="337"/>
      <c r="O386" s="337"/>
      <c r="P386" s="337"/>
      <c r="Q386" s="337"/>
      <c r="R386" s="337"/>
      <c r="S386" s="337"/>
      <c r="T386" s="337"/>
      <c r="U386" s="337"/>
      <c r="V386" s="337"/>
      <c r="W386" s="337"/>
      <c r="X386" s="337"/>
      <c r="Y386" s="337"/>
      <c r="Z386" s="337"/>
      <c r="AA386" s="337"/>
      <c r="AB386" s="337"/>
      <c r="AC386" s="337"/>
      <c r="AD386" s="83"/>
    </row>
    <row r="387" spans="1:30" ht="18" customHeight="1">
      <c r="A387" s="90"/>
      <c r="B387" s="107"/>
      <c r="C387" s="108"/>
      <c r="D387" s="42">
        <v>21100010702</v>
      </c>
      <c r="E387" s="43" t="s">
        <v>259</v>
      </c>
      <c r="F387" s="44" t="s">
        <v>260</v>
      </c>
      <c r="G387" s="159">
        <v>1</v>
      </c>
      <c r="H387" s="144">
        <v>30</v>
      </c>
      <c r="I387" s="157">
        <v>30</v>
      </c>
      <c r="J387" s="106">
        <v>53</v>
      </c>
      <c r="K387" s="87">
        <f t="shared" si="20"/>
        <v>1.2</v>
      </c>
      <c r="L387" s="87">
        <f t="shared" si="21"/>
        <v>1.2</v>
      </c>
      <c r="M387" s="46">
        <f t="shared" si="22"/>
        <v>63</v>
      </c>
      <c r="N387" s="337"/>
      <c r="O387" s="337"/>
      <c r="P387" s="337"/>
      <c r="Q387" s="337"/>
      <c r="R387" s="337"/>
      <c r="S387" s="337"/>
      <c r="T387" s="337"/>
      <c r="U387" s="337"/>
      <c r="V387" s="337"/>
      <c r="W387" s="337"/>
      <c r="X387" s="337"/>
      <c r="Y387" s="337"/>
      <c r="Z387" s="337"/>
      <c r="AA387" s="337"/>
      <c r="AB387" s="337"/>
      <c r="AC387" s="337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261</v>
      </c>
      <c r="F388" s="44" t="s">
        <v>262</v>
      </c>
      <c r="G388" s="159">
        <v>1</v>
      </c>
      <c r="H388" s="144">
        <v>18</v>
      </c>
      <c r="I388" s="157"/>
      <c r="J388" s="106">
        <v>63</v>
      </c>
      <c r="K388" s="87">
        <f t="shared" si="20"/>
        <v>1.3</v>
      </c>
      <c r="L388" s="87">
        <f t="shared" si="21"/>
        <v>0</v>
      </c>
      <c r="M388" s="46">
        <f t="shared" si="22"/>
        <v>23.4</v>
      </c>
      <c r="N388" s="337"/>
      <c r="O388" s="337"/>
      <c r="P388" s="337"/>
      <c r="Q388" s="337"/>
      <c r="R388" s="337"/>
      <c r="S388" s="337"/>
      <c r="T388" s="337"/>
      <c r="U388" s="337"/>
      <c r="V388" s="337"/>
      <c r="W388" s="337"/>
      <c r="X388" s="337"/>
      <c r="Y388" s="337"/>
      <c r="Z388" s="337"/>
      <c r="AA388" s="337"/>
      <c r="AB388" s="337"/>
      <c r="AC388" s="337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263</v>
      </c>
      <c r="F389" s="44" t="s">
        <v>264</v>
      </c>
      <c r="G389" s="159">
        <v>1</v>
      </c>
      <c r="H389" s="144"/>
      <c r="I389" s="157">
        <v>57</v>
      </c>
      <c r="J389" s="106">
        <v>27</v>
      </c>
      <c r="K389" s="87">
        <f t="shared" si="20"/>
        <v>0</v>
      </c>
      <c r="L389" s="87">
        <f t="shared" si="21"/>
        <v>1</v>
      </c>
      <c r="M389" s="46">
        <f t="shared" si="22"/>
        <v>42.8</v>
      </c>
      <c r="N389" s="337"/>
      <c r="O389" s="337"/>
      <c r="P389" s="337"/>
      <c r="Q389" s="337"/>
      <c r="R389" s="337"/>
      <c r="S389" s="337"/>
      <c r="T389" s="337"/>
      <c r="U389" s="337"/>
      <c r="V389" s="337"/>
      <c r="W389" s="337"/>
      <c r="X389" s="337"/>
      <c r="Y389" s="337"/>
      <c r="Z389" s="337"/>
      <c r="AA389" s="337"/>
      <c r="AB389" s="337"/>
      <c r="AC389" s="337"/>
      <c r="AD389" s="83"/>
    </row>
    <row r="390" spans="1:30" ht="18" customHeight="1">
      <c r="A390" s="90"/>
      <c r="B390" s="109"/>
      <c r="C390" s="108"/>
      <c r="D390" s="42">
        <v>50600115601</v>
      </c>
      <c r="E390" s="43" t="s">
        <v>263</v>
      </c>
      <c r="F390" s="44" t="s">
        <v>265</v>
      </c>
      <c r="G390" s="159">
        <v>1</v>
      </c>
      <c r="H390" s="144"/>
      <c r="I390" s="157">
        <v>57</v>
      </c>
      <c r="J390" s="106">
        <v>36</v>
      </c>
      <c r="K390" s="87">
        <f t="shared" si="20"/>
        <v>0</v>
      </c>
      <c r="L390" s="87">
        <f t="shared" si="21"/>
        <v>1.2</v>
      </c>
      <c r="M390" s="46">
        <f t="shared" si="22"/>
        <v>51.3</v>
      </c>
      <c r="N390" s="337"/>
      <c r="O390" s="337"/>
      <c r="P390" s="337"/>
      <c r="Q390" s="337"/>
      <c r="R390" s="337"/>
      <c r="S390" s="337"/>
      <c r="T390" s="337"/>
      <c r="U390" s="337"/>
      <c r="V390" s="337"/>
      <c r="W390" s="337"/>
      <c r="X390" s="337"/>
      <c r="Y390" s="337"/>
      <c r="Z390" s="337"/>
      <c r="AA390" s="337"/>
      <c r="AB390" s="337"/>
      <c r="AC390" s="337"/>
      <c r="AD390" s="83"/>
    </row>
    <row r="391" spans="1:30" ht="18" customHeight="1">
      <c r="A391" s="90"/>
      <c r="B391" s="107"/>
      <c r="C391" s="108"/>
      <c r="D391" s="42">
        <v>71400119917</v>
      </c>
      <c r="E391" s="43" t="s">
        <v>161</v>
      </c>
      <c r="F391" s="44" t="s">
        <v>266</v>
      </c>
      <c r="G391" s="159">
        <v>1</v>
      </c>
      <c r="H391" s="144">
        <v>30</v>
      </c>
      <c r="I391" s="157">
        <v>60</v>
      </c>
      <c r="J391" s="106">
        <v>47</v>
      </c>
      <c r="K391" s="87">
        <f t="shared" si="20"/>
        <v>1.2</v>
      </c>
      <c r="L391" s="87">
        <f t="shared" si="21"/>
        <v>1.2</v>
      </c>
      <c r="M391" s="46">
        <f t="shared" si="22"/>
        <v>90</v>
      </c>
      <c r="N391" s="337"/>
      <c r="O391" s="337"/>
      <c r="P391" s="337"/>
      <c r="Q391" s="337"/>
      <c r="R391" s="337"/>
      <c r="S391" s="337"/>
      <c r="T391" s="337"/>
      <c r="U391" s="337"/>
      <c r="V391" s="337"/>
      <c r="W391" s="337"/>
      <c r="X391" s="337"/>
      <c r="Y391" s="337"/>
      <c r="Z391" s="337"/>
      <c r="AA391" s="337"/>
      <c r="AB391" s="337"/>
      <c r="AC391" s="337"/>
      <c r="AD391" s="83"/>
    </row>
    <row r="392" spans="1:30" ht="18" customHeight="1">
      <c r="A392" s="121"/>
      <c r="B392" s="107"/>
      <c r="C392" s="108"/>
      <c r="D392" s="42">
        <v>20400156801</v>
      </c>
      <c r="E392" s="43" t="s">
        <v>267</v>
      </c>
      <c r="F392" s="44" t="s">
        <v>248</v>
      </c>
      <c r="G392" s="159">
        <v>1</v>
      </c>
      <c r="H392" s="144">
        <v>15</v>
      </c>
      <c r="I392" s="157">
        <v>60</v>
      </c>
      <c r="J392" s="106">
        <v>13</v>
      </c>
      <c r="K392" s="87">
        <f t="shared" si="20"/>
        <v>1</v>
      </c>
      <c r="L392" s="87">
        <f t="shared" si="21"/>
        <v>1</v>
      </c>
      <c r="M392" s="46">
        <f t="shared" si="22"/>
        <v>60</v>
      </c>
      <c r="N392" s="352"/>
      <c r="O392" s="352"/>
      <c r="P392" s="352"/>
      <c r="Q392" s="352"/>
      <c r="R392" s="352"/>
      <c r="S392" s="352"/>
      <c r="T392" s="352"/>
      <c r="U392" s="352"/>
      <c r="V392" s="352"/>
      <c r="W392" s="352"/>
      <c r="X392" s="352"/>
      <c r="Y392" s="352"/>
      <c r="Z392" s="352"/>
      <c r="AA392" s="352"/>
      <c r="AB392" s="352"/>
      <c r="AC392" s="352"/>
      <c r="AD392" s="83"/>
    </row>
    <row r="393" spans="1:30" ht="18" customHeight="1">
      <c r="A393" s="121"/>
      <c r="B393" s="107"/>
      <c r="C393" s="108"/>
      <c r="D393" s="42">
        <v>21100150901</v>
      </c>
      <c r="E393" s="207" t="s">
        <v>190</v>
      </c>
      <c r="F393" s="208" t="s">
        <v>216</v>
      </c>
      <c r="G393" s="218">
        <v>1</v>
      </c>
      <c r="H393" s="216"/>
      <c r="I393" s="217">
        <v>45</v>
      </c>
      <c r="J393" s="212">
        <v>22</v>
      </c>
      <c r="K393" s="87">
        <f t="shared" ref="K393:K468" si="23"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0</v>
      </c>
      <c r="L393" s="87">
        <f t="shared" ref="L393:L468" si="24">IF(OR(LEFT(E393,2)="ĐA",LEFT(E393,2)="DA",LEFT(E393,5)="Đồ án",LEFT(E393,5)="Đồán "),0,IF(AND(J393&gt;0,I393&gt;0),IF(AND(OR(LEFT(E393,4)="GDQP",LEFT(E393,4)="gdqp",LEFT(E393,19)="Giáo dục quốc phòng"),J393&gt;50),1.3,IF(J393&gt;35,1.2,IF(J393&gt;29,1.1,1))),0))</f>
        <v>0</v>
      </c>
      <c r="M393" s="46">
        <f t="shared" ref="M393:M468" si="25">ROUND(IF(OR(LEFT(E393,2)="ĐA",LEFT(E393,2)="DA",LEFT(E393,5)="Đồ án",LEFT(E393,5)="Đồán "),J393*0.5,(IF(H393&gt;0,H393*K393,"0")+IF(I393&gt;0,(I393*0.75)*L393,"0"))),1)</f>
        <v>11</v>
      </c>
      <c r="N393" s="352"/>
      <c r="O393" s="352"/>
      <c r="P393" s="352"/>
      <c r="Q393" s="352"/>
      <c r="R393" s="352"/>
      <c r="S393" s="352"/>
      <c r="T393" s="352"/>
      <c r="U393" s="352"/>
      <c r="V393" s="352"/>
      <c r="W393" s="352"/>
      <c r="X393" s="352"/>
      <c r="Y393" s="352"/>
      <c r="Z393" s="352"/>
      <c r="AA393" s="352"/>
      <c r="AB393" s="352"/>
      <c r="AC393" s="352"/>
      <c r="AD393" s="83"/>
    </row>
    <row r="394" spans="1:30" ht="18" customHeight="1">
      <c r="A394" s="121"/>
      <c r="B394" s="107"/>
      <c r="C394" s="108"/>
      <c r="D394" s="42"/>
      <c r="E394" s="43" t="s">
        <v>218</v>
      </c>
      <c r="F394" s="184" t="s">
        <v>300</v>
      </c>
      <c r="G394" s="159"/>
      <c r="H394" s="144"/>
      <c r="I394" s="157"/>
      <c r="J394" s="106"/>
      <c r="K394" s="87">
        <f t="shared" si="23"/>
        <v>0</v>
      </c>
      <c r="L394" s="87">
        <f t="shared" si="24"/>
        <v>0</v>
      </c>
      <c r="M394" s="46">
        <f t="shared" si="25"/>
        <v>0</v>
      </c>
      <c r="N394" s="352"/>
      <c r="O394" s="352"/>
      <c r="P394" s="352"/>
      <c r="Q394" s="352"/>
      <c r="R394" s="352"/>
      <c r="S394" s="352"/>
      <c r="T394" s="352"/>
      <c r="U394" s="352"/>
      <c r="V394" s="352"/>
      <c r="W394" s="352"/>
      <c r="X394" s="352"/>
      <c r="Y394" s="352"/>
      <c r="Z394" s="352"/>
      <c r="AA394" s="352"/>
      <c r="AB394" s="352"/>
      <c r="AC394" s="352"/>
      <c r="AD394" s="83"/>
    </row>
    <row r="395" spans="1:30" ht="18" customHeight="1">
      <c r="A395" s="121"/>
      <c r="B395" s="107"/>
      <c r="C395" s="108"/>
      <c r="D395" s="42"/>
      <c r="E395" s="43" t="s">
        <v>415</v>
      </c>
      <c r="F395" s="44" t="s">
        <v>416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52"/>
      <c r="O395" s="352"/>
      <c r="P395" s="352"/>
      <c r="Q395" s="352"/>
      <c r="R395" s="352"/>
      <c r="S395" s="352"/>
      <c r="T395" s="352"/>
      <c r="U395" s="352"/>
      <c r="V395" s="352"/>
      <c r="W395" s="352"/>
      <c r="X395" s="352"/>
      <c r="Y395" s="352"/>
      <c r="Z395" s="352"/>
      <c r="AA395" s="352"/>
      <c r="AB395" s="352"/>
      <c r="AC395" s="352"/>
      <c r="AD395" s="83"/>
    </row>
    <row r="396" spans="1:30" ht="18" customHeight="1">
      <c r="A396" s="90"/>
      <c r="B396" s="107"/>
      <c r="C396" s="108"/>
      <c r="D396" s="42"/>
      <c r="E396" s="43" t="s">
        <v>415</v>
      </c>
      <c r="F396" s="44" t="s">
        <v>300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63</v>
      </c>
      <c r="N396" s="337"/>
      <c r="O396" s="337"/>
      <c r="P396" s="337"/>
      <c r="Q396" s="337"/>
      <c r="R396" s="337"/>
      <c r="S396" s="337"/>
      <c r="T396" s="337"/>
      <c r="U396" s="337"/>
      <c r="V396" s="337"/>
      <c r="W396" s="337"/>
      <c r="X396" s="337"/>
      <c r="Y396" s="337"/>
      <c r="Z396" s="337"/>
      <c r="AA396" s="337"/>
      <c r="AB396" s="337"/>
      <c r="AC396" s="337"/>
      <c r="AD396" s="83"/>
    </row>
    <row r="397" spans="1:30" ht="18" customHeight="1">
      <c r="A397" s="90"/>
      <c r="B397" s="107"/>
      <c r="C397" s="108"/>
      <c r="D397" s="42"/>
      <c r="E397" s="43" t="s">
        <v>417</v>
      </c>
      <c r="F397" s="44" t="s">
        <v>416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3"/>
        <v>1.2</v>
      </c>
      <c r="L397" s="87">
        <f t="shared" si="24"/>
        <v>1.2</v>
      </c>
      <c r="M397" s="46">
        <f t="shared" si="25"/>
        <v>63</v>
      </c>
      <c r="N397" s="337"/>
      <c r="O397" s="337"/>
      <c r="P397" s="337"/>
      <c r="Q397" s="337"/>
      <c r="R397" s="337"/>
      <c r="S397" s="337"/>
      <c r="T397" s="337"/>
      <c r="U397" s="337"/>
      <c r="V397" s="337"/>
      <c r="W397" s="337"/>
      <c r="X397" s="337"/>
      <c r="Y397" s="337"/>
      <c r="Z397" s="337"/>
      <c r="AA397" s="337"/>
      <c r="AB397" s="337"/>
      <c r="AC397" s="337"/>
      <c r="AD397" s="83"/>
    </row>
    <row r="398" spans="1:30" ht="18" customHeight="1">
      <c r="A398" s="90"/>
      <c r="B398" s="107"/>
      <c r="C398" s="108"/>
      <c r="D398" s="42"/>
      <c r="E398" s="43" t="s">
        <v>417</v>
      </c>
      <c r="F398" s="44" t="s">
        <v>300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3"/>
        <v>1.2</v>
      </c>
      <c r="L398" s="87">
        <f t="shared" si="24"/>
        <v>1.2</v>
      </c>
      <c r="M398" s="46">
        <f t="shared" si="25"/>
        <v>63</v>
      </c>
      <c r="N398" s="337"/>
      <c r="O398" s="337"/>
      <c r="P398" s="337"/>
      <c r="Q398" s="337"/>
      <c r="R398" s="337"/>
      <c r="S398" s="337"/>
      <c r="T398" s="337"/>
      <c r="U398" s="337"/>
      <c r="V398" s="337"/>
      <c r="W398" s="337"/>
      <c r="X398" s="337"/>
      <c r="Y398" s="337"/>
      <c r="Z398" s="337"/>
      <c r="AA398" s="337"/>
      <c r="AB398" s="337"/>
      <c r="AC398" s="337"/>
      <c r="AD398" s="83"/>
    </row>
    <row r="399" spans="1:30" ht="18" customHeight="1">
      <c r="A399" s="90"/>
      <c r="B399" s="63"/>
      <c r="C399" s="108"/>
      <c r="D399" s="42"/>
      <c r="E399" s="43" t="s">
        <v>418</v>
      </c>
      <c r="F399" s="44" t="s">
        <v>159</v>
      </c>
      <c r="G399" s="159">
        <v>2</v>
      </c>
      <c r="H399" s="144">
        <v>15</v>
      </c>
      <c r="I399" s="157">
        <v>30</v>
      </c>
      <c r="J399" s="106">
        <v>40</v>
      </c>
      <c r="K399" s="87">
        <f t="shared" si="23"/>
        <v>1.2</v>
      </c>
      <c r="L399" s="87">
        <f t="shared" si="24"/>
        <v>1.2</v>
      </c>
      <c r="M399" s="46">
        <f t="shared" si="25"/>
        <v>45</v>
      </c>
      <c r="N399" s="337"/>
      <c r="O399" s="337"/>
      <c r="P399" s="337"/>
      <c r="Q399" s="337"/>
      <c r="R399" s="337"/>
      <c r="S399" s="337"/>
      <c r="T399" s="337"/>
      <c r="U399" s="337"/>
      <c r="V399" s="337"/>
      <c r="W399" s="337"/>
      <c r="X399" s="337"/>
      <c r="Y399" s="337"/>
      <c r="Z399" s="337"/>
      <c r="AA399" s="337"/>
      <c r="AB399" s="337"/>
      <c r="AC399" s="337"/>
      <c r="AD399" s="83"/>
    </row>
    <row r="400" spans="1:30" ht="18" customHeight="1">
      <c r="A400" s="90"/>
      <c r="B400" s="63"/>
      <c r="C400" s="108"/>
      <c r="D400" s="42"/>
      <c r="E400" s="43" t="s">
        <v>419</v>
      </c>
      <c r="F400" s="44" t="s">
        <v>159</v>
      </c>
      <c r="G400" s="159">
        <v>2</v>
      </c>
      <c r="H400" s="144"/>
      <c r="I400" s="157">
        <v>15</v>
      </c>
      <c r="J400" s="106">
        <v>40</v>
      </c>
      <c r="K400" s="87">
        <f t="shared" si="23"/>
        <v>0</v>
      </c>
      <c r="L400" s="87">
        <f t="shared" si="24"/>
        <v>1.2</v>
      </c>
      <c r="M400" s="46">
        <f t="shared" si="25"/>
        <v>13.5</v>
      </c>
      <c r="N400" s="337"/>
      <c r="O400" s="337"/>
      <c r="P400" s="337"/>
      <c r="Q400" s="337"/>
      <c r="R400" s="337"/>
      <c r="S400" s="337"/>
      <c r="T400" s="337"/>
      <c r="U400" s="337"/>
      <c r="V400" s="337"/>
      <c r="W400" s="337"/>
      <c r="X400" s="337"/>
      <c r="Y400" s="337"/>
      <c r="Z400" s="337"/>
      <c r="AA400" s="337"/>
      <c r="AB400" s="337"/>
      <c r="AC400" s="337"/>
      <c r="AD400" s="83"/>
    </row>
    <row r="401" spans="1:30" ht="18" customHeight="1">
      <c r="A401" s="90"/>
      <c r="B401" s="63"/>
      <c r="C401" s="108"/>
      <c r="D401" s="42"/>
      <c r="E401" s="43" t="s">
        <v>420</v>
      </c>
      <c r="F401" s="44" t="s">
        <v>262</v>
      </c>
      <c r="G401" s="159">
        <v>2</v>
      </c>
      <c r="H401" s="144">
        <v>33</v>
      </c>
      <c r="I401" s="157"/>
      <c r="J401" s="106">
        <v>60</v>
      </c>
      <c r="K401" s="87">
        <f t="shared" si="23"/>
        <v>1.2</v>
      </c>
      <c r="L401" s="87">
        <f t="shared" si="24"/>
        <v>0</v>
      </c>
      <c r="M401" s="46">
        <f t="shared" si="25"/>
        <v>39.6</v>
      </c>
      <c r="N401" s="337"/>
      <c r="O401" s="337"/>
      <c r="P401" s="337"/>
      <c r="Q401" s="337"/>
      <c r="R401" s="337"/>
      <c r="S401" s="337"/>
      <c r="T401" s="337"/>
      <c r="U401" s="337"/>
      <c r="V401" s="337"/>
      <c r="W401" s="337"/>
      <c r="X401" s="337"/>
      <c r="Y401" s="337"/>
      <c r="Z401" s="337"/>
      <c r="AA401" s="337"/>
      <c r="AB401" s="337"/>
      <c r="AC401" s="337"/>
      <c r="AD401" s="83"/>
    </row>
    <row r="402" spans="1:30" s="225" customFormat="1" ht="18" customHeight="1">
      <c r="A402" s="121"/>
      <c r="B402" s="63"/>
      <c r="C402" s="108"/>
      <c r="D402" s="42"/>
      <c r="E402" s="43" t="s">
        <v>499</v>
      </c>
      <c r="F402" s="44" t="s">
        <v>413</v>
      </c>
      <c r="G402" s="159">
        <v>2</v>
      </c>
      <c r="H402" s="144"/>
      <c r="I402" s="157">
        <v>27</v>
      </c>
      <c r="J402" s="106">
        <v>30</v>
      </c>
      <c r="K402" s="87">
        <f t="shared" si="23"/>
        <v>0</v>
      </c>
      <c r="L402" s="87">
        <f t="shared" si="24"/>
        <v>1.1000000000000001</v>
      </c>
      <c r="M402" s="46">
        <f t="shared" si="25"/>
        <v>22.3</v>
      </c>
      <c r="N402" s="352"/>
      <c r="O402" s="352"/>
      <c r="P402" s="352"/>
      <c r="Q402" s="352"/>
      <c r="R402" s="352"/>
      <c r="S402" s="352"/>
      <c r="T402" s="352"/>
      <c r="U402" s="352"/>
      <c r="V402" s="352"/>
      <c r="W402" s="352"/>
      <c r="X402" s="352"/>
      <c r="Y402" s="352"/>
      <c r="Z402" s="352"/>
      <c r="AA402" s="352"/>
      <c r="AB402" s="352"/>
      <c r="AC402" s="352"/>
      <c r="AD402" s="83"/>
    </row>
    <row r="403" spans="1:30" ht="18" customHeight="1">
      <c r="A403" s="90"/>
      <c r="B403" s="63"/>
      <c r="C403" s="108"/>
      <c r="D403" s="42"/>
      <c r="E403" s="43" t="s">
        <v>500</v>
      </c>
      <c r="F403" s="44" t="s">
        <v>413</v>
      </c>
      <c r="G403" s="159">
        <v>2</v>
      </c>
      <c r="H403" s="144"/>
      <c r="I403" s="157">
        <v>27</v>
      </c>
      <c r="J403" s="106">
        <v>30</v>
      </c>
      <c r="K403" s="87">
        <f t="shared" si="23"/>
        <v>0</v>
      </c>
      <c r="L403" s="87">
        <f t="shared" si="24"/>
        <v>1.1000000000000001</v>
      </c>
      <c r="M403" s="46">
        <f t="shared" si="25"/>
        <v>22.3</v>
      </c>
      <c r="N403" s="337"/>
      <c r="O403" s="337"/>
      <c r="P403" s="337"/>
      <c r="Q403" s="337"/>
      <c r="R403" s="337"/>
      <c r="S403" s="337"/>
      <c r="T403" s="337"/>
      <c r="U403" s="337"/>
      <c r="V403" s="337"/>
      <c r="W403" s="337"/>
      <c r="X403" s="337"/>
      <c r="Y403" s="337"/>
      <c r="Z403" s="337"/>
      <c r="AA403" s="337"/>
      <c r="AB403" s="337"/>
      <c r="AC403" s="337"/>
      <c r="AD403" s="83"/>
    </row>
    <row r="404" spans="1:30" s="206" customFormat="1" ht="18" customHeight="1">
      <c r="A404" s="121"/>
      <c r="B404" s="63"/>
      <c r="C404" s="108"/>
      <c r="D404" s="42"/>
      <c r="E404" s="43" t="s">
        <v>161</v>
      </c>
      <c r="F404" s="44" t="s">
        <v>517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3"/>
        <v>1.2</v>
      </c>
      <c r="L404" s="87">
        <f t="shared" si="24"/>
        <v>1.2</v>
      </c>
      <c r="M404" s="46">
        <f t="shared" si="25"/>
        <v>90</v>
      </c>
      <c r="N404" s="352"/>
      <c r="O404" s="352"/>
      <c r="P404" s="352"/>
      <c r="Q404" s="352"/>
      <c r="R404" s="352"/>
      <c r="S404" s="352"/>
      <c r="T404" s="352"/>
      <c r="U404" s="352"/>
      <c r="V404" s="352"/>
      <c r="W404" s="352"/>
      <c r="X404" s="352"/>
      <c r="Y404" s="352"/>
      <c r="Z404" s="352"/>
      <c r="AA404" s="352"/>
      <c r="AB404" s="352"/>
      <c r="AC404" s="352"/>
      <c r="AD404" s="83"/>
    </row>
    <row r="405" spans="1:30" s="225" customFormat="1" ht="18" customHeight="1">
      <c r="A405" s="121"/>
      <c r="B405" s="63"/>
      <c r="C405" s="108"/>
      <c r="D405" s="42"/>
      <c r="E405" s="43" t="s">
        <v>161</v>
      </c>
      <c r="F405" s="44" t="s">
        <v>454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3"/>
        <v>1.2</v>
      </c>
      <c r="L405" s="87">
        <f t="shared" si="24"/>
        <v>1.2</v>
      </c>
      <c r="M405" s="46">
        <f t="shared" si="25"/>
        <v>90</v>
      </c>
      <c r="N405" s="352"/>
      <c r="O405" s="352"/>
      <c r="P405" s="352"/>
      <c r="Q405" s="352"/>
      <c r="R405" s="352"/>
      <c r="S405" s="352"/>
      <c r="T405" s="352"/>
      <c r="U405" s="352"/>
      <c r="V405" s="352"/>
      <c r="W405" s="352"/>
      <c r="X405" s="352"/>
      <c r="Y405" s="352"/>
      <c r="Z405" s="352"/>
      <c r="AA405" s="352"/>
      <c r="AB405" s="352"/>
      <c r="AC405" s="352"/>
      <c r="AD405" s="83"/>
    </row>
    <row r="406" spans="1:30" ht="18" customHeight="1">
      <c r="A406" s="90"/>
      <c r="B406" s="107"/>
      <c r="C406" s="108"/>
      <c r="D406" s="42"/>
      <c r="E406" s="237" t="s">
        <v>395</v>
      </c>
      <c r="F406" s="238" t="s">
        <v>216</v>
      </c>
      <c r="G406" s="247">
        <v>1</v>
      </c>
      <c r="H406" s="240"/>
      <c r="I406" s="241"/>
      <c r="J406" s="242">
        <v>22</v>
      </c>
      <c r="K406" s="87">
        <f t="shared" si="23"/>
        <v>0</v>
      </c>
      <c r="L406" s="87">
        <f t="shared" si="24"/>
        <v>0</v>
      </c>
      <c r="M406" s="46">
        <f t="shared" si="25"/>
        <v>11</v>
      </c>
      <c r="N406" s="337"/>
      <c r="O406" s="337"/>
      <c r="P406" s="337"/>
      <c r="Q406" s="337"/>
      <c r="R406" s="337"/>
      <c r="S406" s="337"/>
      <c r="T406" s="337"/>
      <c r="U406" s="337"/>
      <c r="V406" s="337"/>
      <c r="W406" s="337"/>
      <c r="X406" s="337"/>
      <c r="Y406" s="337"/>
      <c r="Z406" s="337"/>
      <c r="AA406" s="337"/>
      <c r="AB406" s="337"/>
      <c r="AC406" s="337"/>
      <c r="AD406" s="83"/>
    </row>
    <row r="407" spans="1:30" ht="18" customHeight="1">
      <c r="A407" s="104">
        <v>21</v>
      </c>
      <c r="B407" s="60" t="s">
        <v>82</v>
      </c>
      <c r="C407" s="61" t="s">
        <v>116</v>
      </c>
      <c r="D407" s="42">
        <v>20200010701</v>
      </c>
      <c r="E407" s="43" t="s">
        <v>259</v>
      </c>
      <c r="F407" s="44" t="s">
        <v>202</v>
      </c>
      <c r="G407" s="170">
        <v>1</v>
      </c>
      <c r="H407" s="144">
        <v>30</v>
      </c>
      <c r="I407" s="157">
        <v>30</v>
      </c>
      <c r="J407" s="106">
        <v>37</v>
      </c>
      <c r="K407" s="87">
        <f t="shared" si="23"/>
        <v>1.2</v>
      </c>
      <c r="L407" s="87">
        <f t="shared" si="24"/>
        <v>1.2</v>
      </c>
      <c r="M407" s="46">
        <f t="shared" si="25"/>
        <v>63</v>
      </c>
      <c r="N407" s="368">
        <f>112.5+67.5-4.5</f>
        <v>175.5</v>
      </c>
      <c r="O407" s="355">
        <v>0</v>
      </c>
      <c r="P407" s="353">
        <f>SUM(M407:M437)+N407+O407</f>
        <v>1178.3</v>
      </c>
      <c r="Q407" s="355">
        <v>42.9</v>
      </c>
      <c r="R407" s="353">
        <v>56</v>
      </c>
      <c r="S407" s="359">
        <v>450</v>
      </c>
      <c r="T407" s="355">
        <v>450</v>
      </c>
      <c r="U407" s="359">
        <v>112</v>
      </c>
      <c r="V407" s="357">
        <v>112</v>
      </c>
      <c r="W407" s="359">
        <v>56</v>
      </c>
      <c r="X407" s="355">
        <v>56</v>
      </c>
      <c r="Y407" s="353">
        <f>ROUND((P407-T407),1)</f>
        <v>728.3</v>
      </c>
      <c r="Z407" s="351">
        <f>IF(OR(SUM(V407:V437)="",SUM(Q407:Q437)=""),0,IF(OR(SUM(U407:U437)=320,SUM(V407:V437)&gt;0),ROUND((SUM(Q407:Q437)-SUM(V407:V437)),1),0))</f>
        <v>-69.099999999999994</v>
      </c>
      <c r="AA407" s="351">
        <f>IF(OR(SUM(X407:X437)="",SUM(R407:R437)=""),0,IF(OR(SUM(W407:W437)=160,SUM(X407:X437)&gt;0),ROUND((SUM(R407:R437)-SUM(X407:X437)),1),0))</f>
        <v>0</v>
      </c>
      <c r="AB407" s="362"/>
      <c r="AC407" s="364">
        <f>SUM(Y407:AA437)</f>
        <v>659.19999999999993</v>
      </c>
      <c r="AD407" s="83"/>
    </row>
    <row r="408" spans="1:30" ht="18" customHeight="1">
      <c r="A408" s="90"/>
      <c r="B408" s="107"/>
      <c r="C408" s="108"/>
      <c r="D408" s="42">
        <v>20400156701</v>
      </c>
      <c r="E408" s="43" t="s">
        <v>307</v>
      </c>
      <c r="F408" s="44" t="s">
        <v>248</v>
      </c>
      <c r="G408" s="170">
        <v>1</v>
      </c>
      <c r="H408" s="144">
        <v>15</v>
      </c>
      <c r="I408" s="157">
        <v>60</v>
      </c>
      <c r="J408" s="106">
        <v>13</v>
      </c>
      <c r="K408" s="87">
        <f t="shared" si="23"/>
        <v>1</v>
      </c>
      <c r="L408" s="87">
        <f t="shared" si="24"/>
        <v>1</v>
      </c>
      <c r="M408" s="46">
        <f t="shared" si="25"/>
        <v>60</v>
      </c>
      <c r="N408" s="337"/>
      <c r="O408" s="337"/>
      <c r="P408" s="337"/>
      <c r="Q408" s="337"/>
      <c r="R408" s="337"/>
      <c r="S408" s="337"/>
      <c r="T408" s="337"/>
      <c r="U408" s="337"/>
      <c r="V408" s="337"/>
      <c r="W408" s="337"/>
      <c r="X408" s="337"/>
      <c r="Y408" s="337"/>
      <c r="Z408" s="337"/>
      <c r="AA408" s="337"/>
      <c r="AB408" s="337"/>
      <c r="AC408" s="337"/>
      <c r="AD408" s="83"/>
    </row>
    <row r="409" spans="1:30" ht="18" customHeight="1">
      <c r="A409" s="90"/>
      <c r="B409" s="107"/>
      <c r="C409" s="108"/>
      <c r="D409" s="42">
        <v>21100110901</v>
      </c>
      <c r="E409" s="43" t="s">
        <v>308</v>
      </c>
      <c r="F409" s="44" t="s">
        <v>260</v>
      </c>
      <c r="G409" s="170">
        <v>1</v>
      </c>
      <c r="H409" s="144">
        <v>30</v>
      </c>
      <c r="I409" s="157">
        <v>30</v>
      </c>
      <c r="J409" s="106">
        <v>53</v>
      </c>
      <c r="K409" s="87">
        <f t="shared" si="23"/>
        <v>1.2</v>
      </c>
      <c r="L409" s="87">
        <f t="shared" si="24"/>
        <v>1.2</v>
      </c>
      <c r="M409" s="46">
        <f t="shared" si="25"/>
        <v>63</v>
      </c>
      <c r="N409" s="337"/>
      <c r="O409" s="337"/>
      <c r="P409" s="337"/>
      <c r="Q409" s="337"/>
      <c r="R409" s="337"/>
      <c r="S409" s="337"/>
      <c r="T409" s="337"/>
      <c r="U409" s="337"/>
      <c r="V409" s="337"/>
      <c r="W409" s="337"/>
      <c r="X409" s="337"/>
      <c r="Y409" s="337"/>
      <c r="Z409" s="337"/>
      <c r="AA409" s="337"/>
      <c r="AB409" s="337"/>
      <c r="AC409" s="337"/>
      <c r="AD409" s="83"/>
    </row>
    <row r="410" spans="1:30" ht="18" customHeight="1">
      <c r="A410" s="90"/>
      <c r="B410" s="107"/>
      <c r="C410" s="108"/>
      <c r="D410" s="42">
        <v>21100148301</v>
      </c>
      <c r="E410" s="219" t="s">
        <v>190</v>
      </c>
      <c r="F410" s="312" t="s">
        <v>260</v>
      </c>
      <c r="G410" s="220">
        <v>1</v>
      </c>
      <c r="H410" s="216"/>
      <c r="I410" s="217"/>
      <c r="J410" s="212">
        <v>53</v>
      </c>
      <c r="K410" s="87">
        <f t="shared" si="23"/>
        <v>0</v>
      </c>
      <c r="L410" s="87">
        <f t="shared" si="24"/>
        <v>0</v>
      </c>
      <c r="M410" s="46">
        <f t="shared" si="25"/>
        <v>26.5</v>
      </c>
      <c r="N410" s="337"/>
      <c r="O410" s="337"/>
      <c r="P410" s="337"/>
      <c r="Q410" s="337"/>
      <c r="R410" s="337"/>
      <c r="S410" s="337"/>
      <c r="T410" s="337"/>
      <c r="U410" s="337"/>
      <c r="V410" s="337"/>
      <c r="W410" s="337"/>
      <c r="X410" s="337"/>
      <c r="Y410" s="337"/>
      <c r="Z410" s="337"/>
      <c r="AA410" s="337"/>
      <c r="AB410" s="337"/>
      <c r="AC410" s="337"/>
      <c r="AD410" s="83"/>
    </row>
    <row r="411" spans="1:30" ht="18" customHeight="1">
      <c r="A411" s="90"/>
      <c r="B411" s="107"/>
      <c r="C411" s="108"/>
      <c r="D411" s="42">
        <v>21100148401</v>
      </c>
      <c r="E411" s="42" t="s">
        <v>309</v>
      </c>
      <c r="F411" s="76" t="s">
        <v>260</v>
      </c>
      <c r="G411" s="170">
        <v>1</v>
      </c>
      <c r="H411" s="144">
        <v>15</v>
      </c>
      <c r="I411" s="157">
        <v>30</v>
      </c>
      <c r="J411" s="106">
        <v>53</v>
      </c>
      <c r="K411" s="87">
        <f t="shared" si="23"/>
        <v>1.2</v>
      </c>
      <c r="L411" s="87">
        <f t="shared" si="24"/>
        <v>1.2</v>
      </c>
      <c r="M411" s="46">
        <f t="shared" si="25"/>
        <v>45</v>
      </c>
      <c r="N411" s="337"/>
      <c r="O411" s="337"/>
      <c r="P411" s="337"/>
      <c r="Q411" s="337"/>
      <c r="R411" s="337"/>
      <c r="S411" s="337"/>
      <c r="T411" s="337"/>
      <c r="U411" s="337"/>
      <c r="V411" s="337"/>
      <c r="W411" s="337"/>
      <c r="X411" s="337"/>
      <c r="Y411" s="337"/>
      <c r="Z411" s="337"/>
      <c r="AA411" s="337"/>
      <c r="AB411" s="337"/>
      <c r="AC411" s="337"/>
      <c r="AD411" s="83"/>
    </row>
    <row r="412" spans="1:30" ht="18" customHeight="1">
      <c r="A412" s="90"/>
      <c r="B412" s="107"/>
      <c r="C412" s="108"/>
      <c r="D412" s="42">
        <v>21100149801</v>
      </c>
      <c r="E412" s="42" t="s">
        <v>310</v>
      </c>
      <c r="F412" s="76" t="s">
        <v>169</v>
      </c>
      <c r="G412" s="170">
        <v>1</v>
      </c>
      <c r="H412" s="202">
        <v>26</v>
      </c>
      <c r="I412" s="203">
        <v>26</v>
      </c>
      <c r="J412" s="106">
        <v>37</v>
      </c>
      <c r="K412" s="87">
        <f t="shared" si="23"/>
        <v>1.2</v>
      </c>
      <c r="L412" s="87">
        <f t="shared" si="24"/>
        <v>1.2</v>
      </c>
      <c r="M412" s="46">
        <f t="shared" si="25"/>
        <v>54.6</v>
      </c>
      <c r="N412" s="337"/>
      <c r="O412" s="337"/>
      <c r="P412" s="337"/>
      <c r="Q412" s="337"/>
      <c r="R412" s="337"/>
      <c r="S412" s="337"/>
      <c r="T412" s="337"/>
      <c r="U412" s="337"/>
      <c r="V412" s="337"/>
      <c r="W412" s="337"/>
      <c r="X412" s="337"/>
      <c r="Y412" s="337"/>
      <c r="Z412" s="337"/>
      <c r="AA412" s="337"/>
      <c r="AB412" s="337"/>
      <c r="AC412" s="337"/>
      <c r="AD412" s="83"/>
    </row>
    <row r="413" spans="1:30" ht="18" customHeight="1">
      <c r="A413" s="90"/>
      <c r="B413" s="107"/>
      <c r="C413" s="108"/>
      <c r="D413" s="42">
        <v>21100149802</v>
      </c>
      <c r="E413" s="42" t="s">
        <v>310</v>
      </c>
      <c r="F413" s="76" t="s">
        <v>170</v>
      </c>
      <c r="G413" s="170">
        <v>1</v>
      </c>
      <c r="H413" s="202">
        <v>26</v>
      </c>
      <c r="I413" s="203">
        <v>26</v>
      </c>
      <c r="J413" s="106">
        <v>33</v>
      </c>
      <c r="K413" s="87">
        <f t="shared" si="23"/>
        <v>1</v>
      </c>
      <c r="L413" s="87">
        <f t="shared" si="24"/>
        <v>1.1000000000000001</v>
      </c>
      <c r="M413" s="46">
        <f t="shared" si="25"/>
        <v>47.5</v>
      </c>
      <c r="N413" s="337"/>
      <c r="O413" s="337"/>
      <c r="P413" s="337"/>
      <c r="Q413" s="337"/>
      <c r="R413" s="337"/>
      <c r="S413" s="337"/>
      <c r="T413" s="337"/>
      <c r="U413" s="337"/>
      <c r="V413" s="337"/>
      <c r="W413" s="337"/>
      <c r="X413" s="337"/>
      <c r="Y413" s="337"/>
      <c r="Z413" s="337"/>
      <c r="AA413" s="337"/>
      <c r="AB413" s="337"/>
      <c r="AC413" s="337"/>
      <c r="AD413" s="83"/>
    </row>
    <row r="414" spans="1:30" ht="18" customHeight="1">
      <c r="A414" s="90"/>
      <c r="B414" s="107"/>
      <c r="C414" s="108"/>
      <c r="D414" s="42">
        <v>21100150601</v>
      </c>
      <c r="E414" s="42" t="s">
        <v>309</v>
      </c>
      <c r="F414" s="76" t="s">
        <v>216</v>
      </c>
      <c r="G414" s="170">
        <v>1</v>
      </c>
      <c r="H414" s="144">
        <v>30</v>
      </c>
      <c r="I414" s="157">
        <v>30</v>
      </c>
      <c r="J414" s="106">
        <v>22</v>
      </c>
      <c r="K414" s="87">
        <f t="shared" si="23"/>
        <v>1</v>
      </c>
      <c r="L414" s="87">
        <f t="shared" si="24"/>
        <v>1</v>
      </c>
      <c r="M414" s="46">
        <f t="shared" si="25"/>
        <v>52.5</v>
      </c>
      <c r="N414" s="337"/>
      <c r="O414" s="337"/>
      <c r="P414" s="337"/>
      <c r="Q414" s="337"/>
      <c r="R414" s="337"/>
      <c r="S414" s="337"/>
      <c r="T414" s="337"/>
      <c r="U414" s="337"/>
      <c r="V414" s="337"/>
      <c r="W414" s="337"/>
      <c r="X414" s="337"/>
      <c r="Y414" s="337"/>
      <c r="Z414" s="337"/>
      <c r="AA414" s="337"/>
      <c r="AB414" s="337"/>
      <c r="AC414" s="337"/>
      <c r="AD414" s="83"/>
    </row>
    <row r="415" spans="1:30" ht="18" customHeight="1">
      <c r="A415" s="90"/>
      <c r="B415" s="107"/>
      <c r="C415" s="108"/>
      <c r="D415" s="42">
        <v>41000092801</v>
      </c>
      <c r="E415" s="42" t="s">
        <v>259</v>
      </c>
      <c r="F415" s="76" t="s">
        <v>159</v>
      </c>
      <c r="G415" s="170">
        <v>1</v>
      </c>
      <c r="H415" s="144">
        <v>15</v>
      </c>
      <c r="I415" s="157">
        <v>30</v>
      </c>
      <c r="J415" s="106">
        <v>30</v>
      </c>
      <c r="K415" s="87">
        <f t="shared" si="23"/>
        <v>1</v>
      </c>
      <c r="L415" s="87">
        <f t="shared" si="24"/>
        <v>1.1000000000000001</v>
      </c>
      <c r="M415" s="46">
        <f t="shared" si="25"/>
        <v>39.799999999999997</v>
      </c>
      <c r="N415" s="337"/>
      <c r="O415" s="337"/>
      <c r="P415" s="337"/>
      <c r="Q415" s="337"/>
      <c r="R415" s="337"/>
      <c r="S415" s="337"/>
      <c r="T415" s="337"/>
      <c r="U415" s="337"/>
      <c r="V415" s="337"/>
      <c r="W415" s="337"/>
      <c r="X415" s="337"/>
      <c r="Y415" s="337"/>
      <c r="Z415" s="337"/>
      <c r="AA415" s="337"/>
      <c r="AB415" s="337"/>
      <c r="AC415" s="337"/>
      <c r="AD415" s="83"/>
    </row>
    <row r="416" spans="1:30" ht="18" customHeight="1">
      <c r="A416" s="90"/>
      <c r="B416" s="107"/>
      <c r="C416" s="108"/>
      <c r="D416" s="42" t="s">
        <v>311</v>
      </c>
      <c r="E416" s="42" t="s">
        <v>312</v>
      </c>
      <c r="F416" s="76" t="s">
        <v>216</v>
      </c>
      <c r="G416" s="170">
        <v>1</v>
      </c>
      <c r="H416" s="202">
        <v>13</v>
      </c>
      <c r="I416" s="157"/>
      <c r="J416" s="106">
        <v>22</v>
      </c>
      <c r="K416" s="87">
        <f t="shared" si="23"/>
        <v>0</v>
      </c>
      <c r="L416" s="87">
        <f t="shared" si="24"/>
        <v>0</v>
      </c>
      <c r="M416" s="46">
        <f t="shared" si="25"/>
        <v>0</v>
      </c>
      <c r="N416" s="337"/>
      <c r="O416" s="337"/>
      <c r="P416" s="337"/>
      <c r="Q416" s="337"/>
      <c r="R416" s="337"/>
      <c r="S416" s="337"/>
      <c r="T416" s="337"/>
      <c r="U416" s="337"/>
      <c r="V416" s="337"/>
      <c r="W416" s="337"/>
      <c r="X416" s="337"/>
      <c r="Y416" s="337"/>
      <c r="Z416" s="337"/>
      <c r="AA416" s="337"/>
      <c r="AB416" s="337"/>
      <c r="AC416" s="337"/>
      <c r="AD416" s="83"/>
    </row>
    <row r="417" spans="1:30" ht="18" customHeight="1">
      <c r="A417" s="121"/>
      <c r="B417" s="107"/>
      <c r="C417" s="108"/>
      <c r="D417" s="42">
        <v>20400156901</v>
      </c>
      <c r="E417" s="219" t="s">
        <v>190</v>
      </c>
      <c r="F417" s="312" t="s">
        <v>248</v>
      </c>
      <c r="G417" s="220">
        <v>1</v>
      </c>
      <c r="H417" s="216"/>
      <c r="I417" s="217"/>
      <c r="J417" s="212">
        <v>13</v>
      </c>
      <c r="K417" s="87">
        <f t="shared" si="23"/>
        <v>0</v>
      </c>
      <c r="L417" s="87">
        <f t="shared" si="24"/>
        <v>0</v>
      </c>
      <c r="M417" s="46">
        <f t="shared" si="25"/>
        <v>6.5</v>
      </c>
      <c r="N417" s="352"/>
      <c r="O417" s="352"/>
      <c r="P417" s="352"/>
      <c r="Q417" s="352"/>
      <c r="R417" s="352"/>
      <c r="S417" s="352"/>
      <c r="T417" s="352"/>
      <c r="U417" s="352"/>
      <c r="V417" s="352"/>
      <c r="W417" s="352"/>
      <c r="X417" s="352"/>
      <c r="Y417" s="352"/>
      <c r="Z417" s="352"/>
      <c r="AA417" s="352"/>
      <c r="AB417" s="352"/>
      <c r="AC417" s="352"/>
      <c r="AD417" s="83"/>
    </row>
    <row r="418" spans="1:30" ht="18" customHeight="1">
      <c r="A418" s="121"/>
      <c r="B418" s="107"/>
      <c r="C418" s="108"/>
      <c r="D418" s="42">
        <v>20400138501</v>
      </c>
      <c r="E418" s="42" t="s">
        <v>313</v>
      </c>
      <c r="F418" s="76" t="s">
        <v>163</v>
      </c>
      <c r="G418" s="170">
        <v>1</v>
      </c>
      <c r="H418" s="144">
        <v>15</v>
      </c>
      <c r="I418" s="157">
        <v>60</v>
      </c>
      <c r="J418" s="106">
        <v>10</v>
      </c>
      <c r="K418" s="87">
        <f t="shared" si="23"/>
        <v>1</v>
      </c>
      <c r="L418" s="87">
        <f t="shared" si="24"/>
        <v>1</v>
      </c>
      <c r="M418" s="46">
        <f t="shared" si="25"/>
        <v>60</v>
      </c>
      <c r="N418" s="352"/>
      <c r="O418" s="352"/>
      <c r="P418" s="352"/>
      <c r="Q418" s="352"/>
      <c r="R418" s="352"/>
      <c r="S418" s="352"/>
      <c r="T418" s="352"/>
      <c r="U418" s="352"/>
      <c r="V418" s="352"/>
      <c r="W418" s="352"/>
      <c r="X418" s="352"/>
      <c r="Y418" s="352"/>
      <c r="Z418" s="352"/>
      <c r="AA418" s="352"/>
      <c r="AB418" s="352"/>
      <c r="AC418" s="352"/>
      <c r="AD418" s="83"/>
    </row>
    <row r="419" spans="1:30" s="272" customFormat="1" ht="18" customHeight="1">
      <c r="A419" s="121"/>
      <c r="B419" s="107"/>
      <c r="C419" s="108"/>
      <c r="D419" s="42" t="s">
        <v>531</v>
      </c>
      <c r="E419" s="42" t="s">
        <v>532</v>
      </c>
      <c r="F419" s="76" t="s">
        <v>533</v>
      </c>
      <c r="G419" s="170">
        <v>1</v>
      </c>
      <c r="H419" s="144"/>
      <c r="I419" s="157">
        <v>15</v>
      </c>
      <c r="J419" s="106"/>
      <c r="K419" s="87"/>
      <c r="L419" s="87"/>
      <c r="M419" s="46"/>
      <c r="N419" s="352"/>
      <c r="O419" s="352"/>
      <c r="P419" s="352"/>
      <c r="Q419" s="352"/>
      <c r="R419" s="352"/>
      <c r="S419" s="352"/>
      <c r="T419" s="352"/>
      <c r="U419" s="352"/>
      <c r="V419" s="352"/>
      <c r="W419" s="352"/>
      <c r="X419" s="352"/>
      <c r="Y419" s="352"/>
      <c r="Z419" s="352"/>
      <c r="AA419" s="352"/>
      <c r="AB419" s="352"/>
      <c r="AC419" s="352"/>
      <c r="AD419" s="83"/>
    </row>
    <row r="420" spans="1:30" s="272" customFormat="1" ht="18" customHeight="1">
      <c r="A420" s="121"/>
      <c r="B420" s="107"/>
      <c r="C420" s="108"/>
      <c r="D420" s="42" t="s">
        <v>534</v>
      </c>
      <c r="E420" s="42" t="s">
        <v>535</v>
      </c>
      <c r="F420" s="76" t="s">
        <v>533</v>
      </c>
      <c r="G420" s="170">
        <v>1</v>
      </c>
      <c r="H420" s="144">
        <v>10</v>
      </c>
      <c r="I420" s="157"/>
      <c r="J420" s="106"/>
      <c r="K420" s="87"/>
      <c r="L420" s="87"/>
      <c r="M420" s="46"/>
      <c r="N420" s="352"/>
      <c r="O420" s="352"/>
      <c r="P420" s="352"/>
      <c r="Q420" s="352"/>
      <c r="R420" s="352"/>
      <c r="S420" s="352"/>
      <c r="T420" s="352"/>
      <c r="U420" s="352"/>
      <c r="V420" s="352"/>
      <c r="W420" s="352"/>
      <c r="X420" s="352"/>
      <c r="Y420" s="352"/>
      <c r="Z420" s="352"/>
      <c r="AA420" s="352"/>
      <c r="AB420" s="352"/>
      <c r="AC420" s="352"/>
      <c r="AD420" s="83"/>
    </row>
    <row r="421" spans="1:30" ht="18" customHeight="1">
      <c r="A421" s="121"/>
      <c r="B421" s="107"/>
      <c r="C421" s="108"/>
      <c r="D421" s="42">
        <v>21100148401</v>
      </c>
      <c r="E421" s="42" t="s">
        <v>309</v>
      </c>
      <c r="F421" s="76" t="s">
        <v>169</v>
      </c>
      <c r="G421" s="170">
        <v>2</v>
      </c>
      <c r="H421" s="144">
        <v>15</v>
      </c>
      <c r="I421" s="157"/>
      <c r="J421" s="106">
        <v>70</v>
      </c>
      <c r="K421" s="87">
        <f t="shared" si="23"/>
        <v>1.3</v>
      </c>
      <c r="L421" s="87">
        <f t="shared" si="24"/>
        <v>0</v>
      </c>
      <c r="M421" s="46">
        <f t="shared" si="25"/>
        <v>19.5</v>
      </c>
      <c r="N421" s="352"/>
      <c r="O421" s="352"/>
      <c r="P421" s="352"/>
      <c r="Q421" s="352"/>
      <c r="R421" s="352"/>
      <c r="S421" s="352"/>
      <c r="T421" s="352"/>
      <c r="U421" s="352"/>
      <c r="V421" s="352"/>
      <c r="W421" s="352"/>
      <c r="X421" s="352"/>
      <c r="Y421" s="352"/>
      <c r="Z421" s="352"/>
      <c r="AA421" s="352"/>
      <c r="AB421" s="352"/>
      <c r="AC421" s="352"/>
      <c r="AD421" s="83"/>
    </row>
    <row r="422" spans="1:30" s="313" customFormat="1" ht="18" customHeight="1">
      <c r="A422" s="121"/>
      <c r="B422" s="107"/>
      <c r="C422" s="108"/>
      <c r="D422" s="42">
        <v>21100148401</v>
      </c>
      <c r="E422" s="42" t="s">
        <v>536</v>
      </c>
      <c r="F422" s="76" t="s">
        <v>169</v>
      </c>
      <c r="G422" s="170">
        <v>2</v>
      </c>
      <c r="H422" s="144"/>
      <c r="I422" s="157">
        <v>30</v>
      </c>
      <c r="J422" s="106">
        <v>37</v>
      </c>
      <c r="K422" s="87"/>
      <c r="L422" s="87"/>
      <c r="M422" s="46"/>
      <c r="N422" s="352"/>
      <c r="O422" s="352"/>
      <c r="P422" s="352"/>
      <c r="Q422" s="352"/>
      <c r="R422" s="352"/>
      <c r="S422" s="352"/>
      <c r="T422" s="352"/>
      <c r="U422" s="352"/>
      <c r="V422" s="352"/>
      <c r="W422" s="352"/>
      <c r="X422" s="352"/>
      <c r="Y422" s="352"/>
      <c r="Z422" s="352"/>
      <c r="AA422" s="352"/>
      <c r="AB422" s="352"/>
      <c r="AC422" s="352"/>
      <c r="AD422" s="83"/>
    </row>
    <row r="423" spans="1:30" s="313" customFormat="1" ht="18" customHeight="1">
      <c r="A423" s="121"/>
      <c r="B423" s="107"/>
      <c r="C423" s="108"/>
      <c r="D423" s="42">
        <v>21100148401</v>
      </c>
      <c r="E423" s="42" t="s">
        <v>538</v>
      </c>
      <c r="F423" s="76" t="s">
        <v>169</v>
      </c>
      <c r="G423" s="170">
        <v>2</v>
      </c>
      <c r="H423" s="144"/>
      <c r="I423" s="157">
        <v>30</v>
      </c>
      <c r="J423" s="106">
        <v>33</v>
      </c>
      <c r="K423" s="87"/>
      <c r="L423" s="87"/>
      <c r="M423" s="46"/>
      <c r="N423" s="352"/>
      <c r="O423" s="352"/>
      <c r="P423" s="352"/>
      <c r="Q423" s="352"/>
      <c r="R423" s="352"/>
      <c r="S423" s="352"/>
      <c r="T423" s="352"/>
      <c r="U423" s="352"/>
      <c r="V423" s="352"/>
      <c r="W423" s="352"/>
      <c r="X423" s="352"/>
      <c r="Y423" s="352"/>
      <c r="Z423" s="352"/>
      <c r="AA423" s="352"/>
      <c r="AB423" s="352"/>
      <c r="AC423" s="352"/>
      <c r="AD423" s="83"/>
    </row>
    <row r="424" spans="1:30" s="206" customFormat="1" ht="18" customHeight="1">
      <c r="A424" s="121"/>
      <c r="B424" s="107"/>
      <c r="C424" s="108"/>
      <c r="D424" s="42">
        <v>21100148601</v>
      </c>
      <c r="E424" s="42" t="s">
        <v>267</v>
      </c>
      <c r="F424" s="76" t="s">
        <v>260</v>
      </c>
      <c r="G424" s="170">
        <v>2</v>
      </c>
      <c r="H424" s="144">
        <v>30</v>
      </c>
      <c r="I424" s="157">
        <v>30</v>
      </c>
      <c r="J424" s="106">
        <v>52</v>
      </c>
      <c r="K424" s="87">
        <f t="shared" si="23"/>
        <v>1.2</v>
      </c>
      <c r="L424" s="87">
        <f t="shared" si="24"/>
        <v>1.2</v>
      </c>
      <c r="M424" s="46">
        <f t="shared" si="25"/>
        <v>63</v>
      </c>
      <c r="N424" s="352"/>
      <c r="O424" s="352"/>
      <c r="P424" s="352"/>
      <c r="Q424" s="352"/>
      <c r="R424" s="352"/>
      <c r="S424" s="352"/>
      <c r="T424" s="352"/>
      <c r="U424" s="352"/>
      <c r="V424" s="352"/>
      <c r="W424" s="352"/>
      <c r="X424" s="352"/>
      <c r="Y424" s="352"/>
      <c r="Z424" s="352"/>
      <c r="AA424" s="352"/>
      <c r="AB424" s="352"/>
      <c r="AC424" s="352"/>
      <c r="AD424" s="83"/>
    </row>
    <row r="425" spans="1:30" s="206" customFormat="1" ht="18" customHeight="1">
      <c r="A425" s="121"/>
      <c r="B425" s="107"/>
      <c r="C425" s="108"/>
      <c r="D425" s="42">
        <v>21100150301</v>
      </c>
      <c r="E425" s="42" t="s">
        <v>426</v>
      </c>
      <c r="F425" s="76" t="s">
        <v>169</v>
      </c>
      <c r="G425" s="170">
        <v>2</v>
      </c>
      <c r="H425" s="144">
        <v>30</v>
      </c>
      <c r="I425" s="157"/>
      <c r="J425" s="106">
        <v>70</v>
      </c>
      <c r="K425" s="87">
        <f t="shared" si="23"/>
        <v>1.3</v>
      </c>
      <c r="L425" s="87">
        <f t="shared" si="24"/>
        <v>0</v>
      </c>
      <c r="M425" s="46">
        <f t="shared" si="25"/>
        <v>39</v>
      </c>
      <c r="N425" s="352"/>
      <c r="O425" s="352"/>
      <c r="P425" s="352"/>
      <c r="Q425" s="352"/>
      <c r="R425" s="352"/>
      <c r="S425" s="352"/>
      <c r="T425" s="352"/>
      <c r="U425" s="352"/>
      <c r="V425" s="352"/>
      <c r="W425" s="352"/>
      <c r="X425" s="352"/>
      <c r="Y425" s="352"/>
      <c r="Z425" s="352"/>
      <c r="AA425" s="352"/>
      <c r="AB425" s="352"/>
      <c r="AC425" s="352"/>
      <c r="AD425" s="83"/>
    </row>
    <row r="426" spans="1:30" s="206" customFormat="1" ht="18" customHeight="1">
      <c r="A426" s="121"/>
      <c r="B426" s="107"/>
      <c r="C426" s="108"/>
      <c r="D426" s="42">
        <v>21100150301</v>
      </c>
      <c r="E426" s="42" t="s">
        <v>537</v>
      </c>
      <c r="F426" s="76" t="s">
        <v>169</v>
      </c>
      <c r="G426" s="170">
        <v>2</v>
      </c>
      <c r="H426" s="144"/>
      <c r="I426" s="157">
        <v>30</v>
      </c>
      <c r="J426" s="106">
        <v>37</v>
      </c>
      <c r="K426" s="87">
        <f t="shared" si="23"/>
        <v>0</v>
      </c>
      <c r="L426" s="87">
        <f t="shared" si="24"/>
        <v>1.2</v>
      </c>
      <c r="M426" s="46">
        <f t="shared" si="25"/>
        <v>27</v>
      </c>
      <c r="N426" s="352"/>
      <c r="O426" s="352"/>
      <c r="P426" s="352"/>
      <c r="Q426" s="352"/>
      <c r="R426" s="352"/>
      <c r="S426" s="352"/>
      <c r="T426" s="352"/>
      <c r="U426" s="352"/>
      <c r="V426" s="352"/>
      <c r="W426" s="352"/>
      <c r="X426" s="352"/>
      <c r="Y426" s="352"/>
      <c r="Z426" s="352"/>
      <c r="AA426" s="352"/>
      <c r="AB426" s="352"/>
      <c r="AC426" s="352"/>
      <c r="AD426" s="83"/>
    </row>
    <row r="427" spans="1:30" s="206" customFormat="1" ht="18" customHeight="1">
      <c r="A427" s="121"/>
      <c r="B427" s="107"/>
      <c r="C427" s="108"/>
      <c r="D427" s="42">
        <v>21100150301</v>
      </c>
      <c r="E427" s="42" t="s">
        <v>539</v>
      </c>
      <c r="F427" s="76" t="s">
        <v>169</v>
      </c>
      <c r="G427" s="239">
        <v>2</v>
      </c>
      <c r="H427" s="240"/>
      <c r="I427" s="241">
        <v>30</v>
      </c>
      <c r="J427" s="242">
        <v>33</v>
      </c>
      <c r="K427" s="87">
        <f t="shared" si="23"/>
        <v>0</v>
      </c>
      <c r="L427" s="87">
        <f t="shared" si="24"/>
        <v>1.1000000000000001</v>
      </c>
      <c r="M427" s="46">
        <f t="shared" si="25"/>
        <v>24.8</v>
      </c>
      <c r="N427" s="352"/>
      <c r="O427" s="352"/>
      <c r="P427" s="352"/>
      <c r="Q427" s="352"/>
      <c r="R427" s="352"/>
      <c r="S427" s="352"/>
      <c r="T427" s="352"/>
      <c r="U427" s="352"/>
      <c r="V427" s="352"/>
      <c r="W427" s="352"/>
      <c r="X427" s="352"/>
      <c r="Y427" s="352"/>
      <c r="Z427" s="352"/>
      <c r="AA427" s="352"/>
      <c r="AB427" s="352"/>
      <c r="AC427" s="352"/>
      <c r="AD427" s="83"/>
    </row>
    <row r="428" spans="1:30" ht="18" customHeight="1">
      <c r="A428" s="121"/>
      <c r="B428" s="107"/>
      <c r="C428" s="108"/>
      <c r="D428" s="42">
        <v>21100150501</v>
      </c>
      <c r="E428" s="42" t="s">
        <v>395</v>
      </c>
      <c r="F428" s="76" t="s">
        <v>169</v>
      </c>
      <c r="G428" s="170">
        <v>2</v>
      </c>
      <c r="H428" s="144"/>
      <c r="I428" s="157"/>
      <c r="J428" s="106">
        <v>70</v>
      </c>
      <c r="K428" s="87">
        <f t="shared" si="23"/>
        <v>0</v>
      </c>
      <c r="L428" s="87">
        <f t="shared" si="24"/>
        <v>0</v>
      </c>
      <c r="M428" s="46">
        <f t="shared" si="25"/>
        <v>35</v>
      </c>
      <c r="N428" s="352"/>
      <c r="O428" s="352"/>
      <c r="P428" s="352"/>
      <c r="Q428" s="352"/>
      <c r="R428" s="352"/>
      <c r="S428" s="352"/>
      <c r="T428" s="352"/>
      <c r="U428" s="352"/>
      <c r="V428" s="352"/>
      <c r="W428" s="352"/>
      <c r="X428" s="352"/>
      <c r="Y428" s="352"/>
      <c r="Z428" s="352"/>
      <c r="AA428" s="352"/>
      <c r="AB428" s="352"/>
      <c r="AC428" s="352"/>
      <c r="AD428" s="83"/>
    </row>
    <row r="429" spans="1:30" ht="18" customHeight="1">
      <c r="A429" s="121"/>
      <c r="B429" s="107"/>
      <c r="C429" s="108"/>
      <c r="D429" s="42">
        <v>21100151201</v>
      </c>
      <c r="E429" s="42" t="s">
        <v>307</v>
      </c>
      <c r="F429" s="76" t="s">
        <v>216</v>
      </c>
      <c r="G429" s="170">
        <v>2</v>
      </c>
      <c r="H429" s="144">
        <v>15</v>
      </c>
      <c r="I429" s="157">
        <v>30</v>
      </c>
      <c r="J429" s="106">
        <v>22</v>
      </c>
      <c r="K429" s="87">
        <f t="shared" si="23"/>
        <v>1</v>
      </c>
      <c r="L429" s="87">
        <f t="shared" si="24"/>
        <v>1</v>
      </c>
      <c r="M429" s="46">
        <f t="shared" si="25"/>
        <v>37.5</v>
      </c>
      <c r="N429" s="352"/>
      <c r="O429" s="352"/>
      <c r="P429" s="352"/>
      <c r="Q429" s="352"/>
      <c r="R429" s="352"/>
      <c r="S429" s="352"/>
      <c r="T429" s="352"/>
      <c r="U429" s="352"/>
      <c r="V429" s="352"/>
      <c r="W429" s="352"/>
      <c r="X429" s="352"/>
      <c r="Y429" s="352"/>
      <c r="Z429" s="352"/>
      <c r="AA429" s="352"/>
      <c r="AB429" s="352"/>
      <c r="AC429" s="352"/>
      <c r="AD429" s="83"/>
    </row>
    <row r="430" spans="1:30" s="259" customFormat="1" ht="18" customHeight="1">
      <c r="A430" s="121"/>
      <c r="B430" s="107"/>
      <c r="C430" s="108"/>
      <c r="D430" s="42">
        <v>21100151301</v>
      </c>
      <c r="E430" s="42" t="s">
        <v>422</v>
      </c>
      <c r="F430" s="76" t="s">
        <v>216</v>
      </c>
      <c r="G430" s="170">
        <v>2</v>
      </c>
      <c r="H430" s="144">
        <v>15</v>
      </c>
      <c r="I430" s="157">
        <v>30</v>
      </c>
      <c r="J430" s="106">
        <v>22</v>
      </c>
      <c r="K430" s="87">
        <f t="shared" si="23"/>
        <v>1</v>
      </c>
      <c r="L430" s="87">
        <f t="shared" si="24"/>
        <v>1</v>
      </c>
      <c r="M430" s="46">
        <f t="shared" si="25"/>
        <v>37.5</v>
      </c>
      <c r="N430" s="352"/>
      <c r="O430" s="352"/>
      <c r="P430" s="352"/>
      <c r="Q430" s="352"/>
      <c r="R430" s="352"/>
      <c r="S430" s="352"/>
      <c r="T430" s="352"/>
      <c r="U430" s="352"/>
      <c r="V430" s="352"/>
      <c r="W430" s="352"/>
      <c r="X430" s="352"/>
      <c r="Y430" s="352"/>
      <c r="Z430" s="352"/>
      <c r="AA430" s="352"/>
      <c r="AB430" s="352"/>
      <c r="AC430" s="352"/>
      <c r="AD430" s="83"/>
    </row>
    <row r="431" spans="1:30" ht="18" customHeight="1">
      <c r="A431" s="90"/>
      <c r="B431" s="107"/>
      <c r="C431" s="108"/>
      <c r="D431" s="42">
        <v>41000126301</v>
      </c>
      <c r="E431" s="42" t="s">
        <v>277</v>
      </c>
      <c r="F431" s="76" t="s">
        <v>159</v>
      </c>
      <c r="G431" s="170">
        <v>2</v>
      </c>
      <c r="H431" s="144">
        <v>15</v>
      </c>
      <c r="I431" s="157">
        <v>30</v>
      </c>
      <c r="J431" s="106">
        <v>30</v>
      </c>
      <c r="K431" s="87">
        <f t="shared" si="23"/>
        <v>1</v>
      </c>
      <c r="L431" s="87">
        <f t="shared" si="24"/>
        <v>1.1000000000000001</v>
      </c>
      <c r="M431" s="46">
        <f t="shared" si="25"/>
        <v>39.799999999999997</v>
      </c>
      <c r="N431" s="337"/>
      <c r="O431" s="337"/>
      <c r="P431" s="337"/>
      <c r="Q431" s="337"/>
      <c r="R431" s="337"/>
      <c r="S431" s="337"/>
      <c r="T431" s="337"/>
      <c r="U431" s="337"/>
      <c r="V431" s="337"/>
      <c r="W431" s="337"/>
      <c r="X431" s="337"/>
      <c r="Y431" s="337"/>
      <c r="Z431" s="337"/>
      <c r="AA431" s="337"/>
      <c r="AB431" s="337"/>
      <c r="AC431" s="337"/>
      <c r="AD431" s="83"/>
    </row>
    <row r="432" spans="1:30" ht="18" customHeight="1">
      <c r="A432" s="90"/>
      <c r="B432" s="107"/>
      <c r="C432" s="108"/>
      <c r="D432" s="42">
        <v>71400175201</v>
      </c>
      <c r="E432" s="42" t="s">
        <v>309</v>
      </c>
      <c r="F432" s="76" t="s">
        <v>242</v>
      </c>
      <c r="G432" s="170">
        <v>2</v>
      </c>
      <c r="H432" s="144">
        <v>15</v>
      </c>
      <c r="I432" s="157"/>
      <c r="J432" s="106">
        <v>80</v>
      </c>
      <c r="K432" s="87">
        <f t="shared" si="23"/>
        <v>1.3</v>
      </c>
      <c r="L432" s="87">
        <f t="shared" si="24"/>
        <v>0</v>
      </c>
      <c r="M432" s="46">
        <f t="shared" si="25"/>
        <v>19.5</v>
      </c>
      <c r="N432" s="337"/>
      <c r="O432" s="337"/>
      <c r="P432" s="337"/>
      <c r="Q432" s="337"/>
      <c r="R432" s="337"/>
      <c r="S432" s="337"/>
      <c r="T432" s="337"/>
      <c r="U432" s="337"/>
      <c r="V432" s="337"/>
      <c r="W432" s="337"/>
      <c r="X432" s="337"/>
      <c r="Y432" s="337"/>
      <c r="Z432" s="337"/>
      <c r="AA432" s="337"/>
      <c r="AB432" s="337"/>
      <c r="AC432" s="337"/>
      <c r="AD432" s="83"/>
    </row>
    <row r="433" spans="1:30" ht="18" customHeight="1">
      <c r="A433" s="90"/>
      <c r="B433" s="63"/>
      <c r="C433" s="108"/>
      <c r="D433" s="42">
        <v>71400175201</v>
      </c>
      <c r="E433" s="42" t="s">
        <v>536</v>
      </c>
      <c r="F433" s="76" t="s">
        <v>242</v>
      </c>
      <c r="G433" s="170">
        <v>2</v>
      </c>
      <c r="H433" s="144"/>
      <c r="I433" s="157">
        <v>30</v>
      </c>
      <c r="J433" s="106">
        <v>32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337"/>
      <c r="O433" s="337"/>
      <c r="P433" s="337"/>
      <c r="Q433" s="337"/>
      <c r="R433" s="337"/>
      <c r="S433" s="337"/>
      <c r="T433" s="337"/>
      <c r="U433" s="337"/>
      <c r="V433" s="337"/>
      <c r="W433" s="337"/>
      <c r="X433" s="337"/>
      <c r="Y433" s="337"/>
      <c r="Z433" s="337"/>
      <c r="AA433" s="337"/>
      <c r="AB433" s="337"/>
      <c r="AC433" s="337"/>
      <c r="AD433" s="83"/>
    </row>
    <row r="434" spans="1:30" s="225" customFormat="1" ht="18" customHeight="1">
      <c r="A434" s="121"/>
      <c r="B434" s="63"/>
      <c r="C434" s="108"/>
      <c r="D434" s="42">
        <v>71400175201</v>
      </c>
      <c r="E434" s="42" t="s">
        <v>538</v>
      </c>
      <c r="F434" s="76" t="s">
        <v>242</v>
      </c>
      <c r="G434" s="170">
        <v>2</v>
      </c>
      <c r="H434" s="144"/>
      <c r="I434" s="157">
        <v>30</v>
      </c>
      <c r="J434" s="106">
        <v>48</v>
      </c>
      <c r="K434" s="87">
        <f t="shared" si="23"/>
        <v>0</v>
      </c>
      <c r="L434" s="87">
        <f t="shared" si="24"/>
        <v>1.2</v>
      </c>
      <c r="M434" s="46">
        <f t="shared" si="25"/>
        <v>27</v>
      </c>
      <c r="N434" s="352"/>
      <c r="O434" s="352"/>
      <c r="P434" s="352"/>
      <c r="Q434" s="352"/>
      <c r="R434" s="352"/>
      <c r="S434" s="352"/>
      <c r="T434" s="352"/>
      <c r="U434" s="352"/>
      <c r="V434" s="352"/>
      <c r="W434" s="352"/>
      <c r="X434" s="352"/>
      <c r="Y434" s="352"/>
      <c r="Z434" s="352"/>
      <c r="AA434" s="352"/>
      <c r="AB434" s="352"/>
      <c r="AC434" s="352"/>
      <c r="AD434" s="83"/>
    </row>
    <row r="435" spans="1:30" s="313" customFormat="1" ht="18" customHeight="1">
      <c r="A435" s="121"/>
      <c r="B435" s="63"/>
      <c r="C435" s="108"/>
      <c r="D435" s="42">
        <v>71400176301</v>
      </c>
      <c r="E435" s="43" t="s">
        <v>334</v>
      </c>
      <c r="F435" s="74" t="s">
        <v>243</v>
      </c>
      <c r="G435" s="170">
        <v>2</v>
      </c>
      <c r="H435" s="144">
        <v>30</v>
      </c>
      <c r="I435" s="157">
        <v>30</v>
      </c>
      <c r="J435" s="106">
        <v>47</v>
      </c>
      <c r="K435" s="87">
        <f t="shared" si="23"/>
        <v>1.2</v>
      </c>
      <c r="L435" s="87">
        <f t="shared" si="24"/>
        <v>1.2</v>
      </c>
      <c r="M435" s="46"/>
      <c r="N435" s="352"/>
      <c r="O435" s="352"/>
      <c r="P435" s="352"/>
      <c r="Q435" s="352"/>
      <c r="R435" s="352"/>
      <c r="S435" s="352"/>
      <c r="T435" s="352"/>
      <c r="U435" s="352"/>
      <c r="V435" s="352"/>
      <c r="W435" s="352"/>
      <c r="X435" s="352"/>
      <c r="Y435" s="352"/>
      <c r="Z435" s="352"/>
      <c r="AA435" s="352"/>
      <c r="AB435" s="352"/>
      <c r="AC435" s="352"/>
      <c r="AD435" s="83"/>
    </row>
    <row r="436" spans="1:30" s="313" customFormat="1" ht="18" customHeight="1">
      <c r="A436" s="121"/>
      <c r="B436" s="63"/>
      <c r="C436" s="108"/>
      <c r="D436" s="42" t="s">
        <v>311</v>
      </c>
      <c r="E436" s="43" t="s">
        <v>218</v>
      </c>
      <c r="F436" s="74" t="s">
        <v>216</v>
      </c>
      <c r="G436" s="170">
        <v>2</v>
      </c>
      <c r="H436" s="144"/>
      <c r="I436" s="157"/>
      <c r="J436" s="106"/>
      <c r="K436" s="87"/>
      <c r="L436" s="87"/>
      <c r="M436" s="46"/>
      <c r="N436" s="352"/>
      <c r="O436" s="352"/>
      <c r="P436" s="352"/>
      <c r="Q436" s="352"/>
      <c r="R436" s="352"/>
      <c r="S436" s="352"/>
      <c r="T436" s="352"/>
      <c r="U436" s="352"/>
      <c r="V436" s="352"/>
      <c r="W436" s="352"/>
      <c r="X436" s="352"/>
      <c r="Y436" s="352"/>
      <c r="Z436" s="352"/>
      <c r="AA436" s="352"/>
      <c r="AB436" s="352"/>
      <c r="AC436" s="352"/>
      <c r="AD436" s="83"/>
    </row>
    <row r="437" spans="1:30" s="225" customFormat="1" ht="18" hidden="1" customHeight="1">
      <c r="A437" s="121"/>
      <c r="B437" s="63"/>
      <c r="C437" s="108"/>
      <c r="D437" s="42"/>
      <c r="E437" s="43"/>
      <c r="F437" s="44"/>
      <c r="G437" s="170">
        <v>2</v>
      </c>
      <c r="H437" s="144">
        <v>30</v>
      </c>
      <c r="I437" s="157">
        <v>60</v>
      </c>
      <c r="J437" s="106">
        <v>40</v>
      </c>
      <c r="K437" s="87">
        <f t="shared" si="23"/>
        <v>1.2</v>
      </c>
      <c r="L437" s="87">
        <f t="shared" si="24"/>
        <v>1.2</v>
      </c>
      <c r="M437" s="46">
        <f t="shared" si="25"/>
        <v>90</v>
      </c>
      <c r="N437" s="352"/>
      <c r="O437" s="352"/>
      <c r="P437" s="352"/>
      <c r="Q437" s="352"/>
      <c r="R437" s="352"/>
      <c r="S437" s="352"/>
      <c r="T437" s="352"/>
      <c r="U437" s="352"/>
      <c r="V437" s="352"/>
      <c r="W437" s="352"/>
      <c r="X437" s="352"/>
      <c r="Y437" s="352"/>
      <c r="Z437" s="352"/>
      <c r="AA437" s="352"/>
      <c r="AB437" s="352"/>
      <c r="AC437" s="352"/>
      <c r="AD437" s="83"/>
    </row>
    <row r="438" spans="1:30" s="313" customFormat="1" ht="18" customHeight="1">
      <c r="A438" s="121"/>
      <c r="B438" s="63"/>
      <c r="C438" s="108"/>
      <c r="D438" s="42">
        <v>21100119923</v>
      </c>
      <c r="E438" s="43" t="s">
        <v>161</v>
      </c>
      <c r="F438" s="44" t="s">
        <v>540</v>
      </c>
      <c r="G438" s="170">
        <v>2</v>
      </c>
      <c r="H438" s="189">
        <v>30</v>
      </c>
      <c r="I438" s="190"/>
      <c r="J438" s="106">
        <v>59</v>
      </c>
      <c r="K438" s="87"/>
      <c r="L438" s="87"/>
      <c r="M438" s="46"/>
      <c r="N438" s="314"/>
      <c r="O438" s="314"/>
      <c r="P438" s="314"/>
      <c r="Q438" s="314"/>
      <c r="R438" s="314"/>
      <c r="S438" s="314"/>
      <c r="T438" s="314"/>
      <c r="U438" s="314"/>
      <c r="V438" s="314"/>
      <c r="W438" s="314"/>
      <c r="X438" s="314"/>
      <c r="Y438" s="314"/>
      <c r="Z438" s="314"/>
      <c r="AA438" s="314"/>
      <c r="AB438" s="314"/>
      <c r="AC438" s="314"/>
      <c r="AD438" s="83"/>
    </row>
    <row r="439" spans="1:30" s="313" customFormat="1" ht="18" customHeight="1">
      <c r="A439" s="121"/>
      <c r="B439" s="63"/>
      <c r="C439" s="108"/>
      <c r="D439" s="42">
        <v>21100119923</v>
      </c>
      <c r="E439" s="43" t="s">
        <v>541</v>
      </c>
      <c r="F439" s="44" t="s">
        <v>540</v>
      </c>
      <c r="G439" s="170">
        <v>2</v>
      </c>
      <c r="H439" s="189"/>
      <c r="I439" s="190">
        <v>60</v>
      </c>
      <c r="J439" s="106">
        <v>30</v>
      </c>
      <c r="K439" s="87"/>
      <c r="L439" s="87"/>
      <c r="M439" s="46"/>
      <c r="N439" s="314"/>
      <c r="O439" s="314"/>
      <c r="P439" s="314"/>
      <c r="Q439" s="314"/>
      <c r="R439" s="314"/>
      <c r="S439" s="314"/>
      <c r="T439" s="314"/>
      <c r="U439" s="314"/>
      <c r="V439" s="314"/>
      <c r="W439" s="314"/>
      <c r="X439" s="314"/>
      <c r="Y439" s="314"/>
      <c r="Z439" s="314"/>
      <c r="AA439" s="314"/>
      <c r="AB439" s="314"/>
      <c r="AC439" s="314"/>
      <c r="AD439" s="83"/>
    </row>
    <row r="440" spans="1:30" s="313" customFormat="1" ht="18" customHeight="1">
      <c r="A440" s="121"/>
      <c r="B440" s="63"/>
      <c r="C440" s="108"/>
      <c r="D440" s="42">
        <v>21100119923</v>
      </c>
      <c r="E440" s="43" t="s">
        <v>486</v>
      </c>
      <c r="F440" s="44" t="s">
        <v>540</v>
      </c>
      <c r="G440" s="170">
        <v>2</v>
      </c>
      <c r="H440" s="189"/>
      <c r="I440" s="190">
        <v>60</v>
      </c>
      <c r="J440" s="106">
        <v>29</v>
      </c>
      <c r="K440" s="87"/>
      <c r="L440" s="87"/>
      <c r="M440" s="46"/>
      <c r="N440" s="314"/>
      <c r="O440" s="314"/>
      <c r="P440" s="314"/>
      <c r="Q440" s="314"/>
      <c r="R440" s="314"/>
      <c r="S440" s="314"/>
      <c r="T440" s="314"/>
      <c r="U440" s="314"/>
      <c r="V440" s="314"/>
      <c r="W440" s="314"/>
      <c r="X440" s="314"/>
      <c r="Y440" s="314"/>
      <c r="Z440" s="314"/>
      <c r="AA440" s="314"/>
      <c r="AB440" s="314"/>
      <c r="AC440" s="314"/>
      <c r="AD440" s="83"/>
    </row>
    <row r="441" spans="1:30" s="313" customFormat="1" ht="18" customHeight="1">
      <c r="A441" s="121"/>
      <c r="B441" s="63"/>
      <c r="C441" s="108"/>
      <c r="D441" s="42">
        <v>21100119905</v>
      </c>
      <c r="E441" s="43" t="s">
        <v>486</v>
      </c>
      <c r="F441" s="44" t="s">
        <v>542</v>
      </c>
      <c r="G441" s="170">
        <v>2</v>
      </c>
      <c r="H441" s="189"/>
      <c r="I441" s="190">
        <v>60</v>
      </c>
      <c r="J441" s="106">
        <v>32</v>
      </c>
      <c r="K441" s="87"/>
      <c r="L441" s="87"/>
      <c r="M441" s="46"/>
      <c r="N441" s="314"/>
      <c r="O441" s="314"/>
      <c r="P441" s="314"/>
      <c r="Q441" s="314"/>
      <c r="R441" s="314"/>
      <c r="S441" s="314"/>
      <c r="T441" s="314"/>
      <c r="U441" s="314"/>
      <c r="V441" s="314"/>
      <c r="W441" s="314"/>
      <c r="X441" s="314"/>
      <c r="Y441" s="314"/>
      <c r="Z441" s="314"/>
      <c r="AA441" s="314"/>
      <c r="AB441" s="314"/>
      <c r="AC441" s="314"/>
      <c r="AD441" s="83"/>
    </row>
    <row r="442" spans="1:30" s="313" customFormat="1" ht="18" customHeight="1">
      <c r="A442" s="121"/>
      <c r="B442" s="63"/>
      <c r="C442" s="108"/>
      <c r="D442" s="42">
        <v>21100094501</v>
      </c>
      <c r="E442" s="43" t="s">
        <v>279</v>
      </c>
      <c r="F442" s="44" t="s">
        <v>146</v>
      </c>
      <c r="G442" s="170">
        <v>2</v>
      </c>
      <c r="H442" s="189">
        <v>30</v>
      </c>
      <c r="I442" s="190">
        <v>60</v>
      </c>
      <c r="J442" s="106">
        <v>57</v>
      </c>
      <c r="K442" s="87"/>
      <c r="L442" s="87"/>
      <c r="M442" s="46"/>
      <c r="N442" s="314"/>
      <c r="O442" s="314"/>
      <c r="P442" s="314"/>
      <c r="Q442" s="314"/>
      <c r="R442" s="314"/>
      <c r="S442" s="314"/>
      <c r="T442" s="314"/>
      <c r="U442" s="314"/>
      <c r="V442" s="314"/>
      <c r="W442" s="314"/>
      <c r="X442" s="314"/>
      <c r="Y442" s="314"/>
      <c r="Z442" s="314"/>
      <c r="AA442" s="314"/>
      <c r="AB442" s="314"/>
      <c r="AC442" s="314"/>
      <c r="AD442" s="83"/>
    </row>
    <row r="443" spans="1:30" s="313" customFormat="1" ht="18" customHeight="1">
      <c r="A443" s="121"/>
      <c r="B443" s="63"/>
      <c r="C443" s="108"/>
      <c r="D443" s="42">
        <v>21100094502</v>
      </c>
      <c r="E443" s="43" t="s">
        <v>279</v>
      </c>
      <c r="F443" s="44" t="s">
        <v>232</v>
      </c>
      <c r="G443" s="170">
        <v>2</v>
      </c>
      <c r="H443" s="189">
        <v>30</v>
      </c>
      <c r="I443" s="190">
        <v>60</v>
      </c>
      <c r="J443" s="106">
        <v>55</v>
      </c>
      <c r="K443" s="87"/>
      <c r="L443" s="87"/>
      <c r="M443" s="46"/>
      <c r="N443" s="314"/>
      <c r="O443" s="314"/>
      <c r="P443" s="314"/>
      <c r="Q443" s="314"/>
      <c r="R443" s="314"/>
      <c r="S443" s="314"/>
      <c r="T443" s="314"/>
      <c r="U443" s="314"/>
      <c r="V443" s="314"/>
      <c r="W443" s="314"/>
      <c r="X443" s="314"/>
      <c r="Y443" s="314"/>
      <c r="Z443" s="314"/>
      <c r="AA443" s="314"/>
      <c r="AB443" s="314"/>
      <c r="AC443" s="314"/>
      <c r="AD443" s="83"/>
    </row>
    <row r="444" spans="1:30" ht="18" customHeight="1">
      <c r="A444" s="104">
        <v>22</v>
      </c>
      <c r="B444" s="60" t="s">
        <v>117</v>
      </c>
      <c r="C444" s="61" t="s">
        <v>118</v>
      </c>
      <c r="D444" s="42">
        <v>21100012203</v>
      </c>
      <c r="E444" s="43" t="s">
        <v>176</v>
      </c>
      <c r="F444" s="44" t="s">
        <v>319</v>
      </c>
      <c r="G444" s="111">
        <v>1</v>
      </c>
      <c r="H444" s="140">
        <v>30</v>
      </c>
      <c r="I444" s="140"/>
      <c r="J444" s="106">
        <v>63</v>
      </c>
      <c r="K444" s="87">
        <f t="shared" si="23"/>
        <v>1.3</v>
      </c>
      <c r="L444" s="87">
        <f t="shared" si="24"/>
        <v>0</v>
      </c>
      <c r="M444" s="46">
        <f t="shared" si="25"/>
        <v>39</v>
      </c>
      <c r="N444" s="368">
        <v>67.5</v>
      </c>
      <c r="O444" s="355"/>
      <c r="P444" s="353">
        <f>SUM(M444:M465)+N444+O444</f>
        <v>821.8</v>
      </c>
      <c r="Q444" s="355">
        <v>0</v>
      </c>
      <c r="R444" s="353">
        <v>56</v>
      </c>
      <c r="S444" s="359">
        <v>450</v>
      </c>
      <c r="T444" s="355">
        <v>450</v>
      </c>
      <c r="U444" s="359">
        <v>112</v>
      </c>
      <c r="V444" s="357">
        <v>112</v>
      </c>
      <c r="W444" s="359">
        <v>56</v>
      </c>
      <c r="X444" s="355">
        <v>56</v>
      </c>
      <c r="Y444" s="353">
        <f>ROUND((P444-T444),1)</f>
        <v>371.8</v>
      </c>
      <c r="Z444" s="351">
        <f>IF(OR(SUM(V444:V465)="",SUM(Q444:Q465)=""),0,IF(OR(SUM(U444:U465)=320,SUM(V444:V465)&gt;0),ROUND((SUM(Q444:Q465)-SUM(V444:V465)),1),0))</f>
        <v>-112</v>
      </c>
      <c r="AA444" s="351">
        <f>IF(OR(SUM(X444:X465)="",SUM(R444:R465)=""),0,IF(OR(SUM(W444:W465)=160,SUM(X444:X465)&gt;0),ROUND((SUM(R444:R465)-SUM(X444:X465)),1),0))</f>
        <v>0</v>
      </c>
      <c r="AB444" s="362"/>
      <c r="AC444" s="364">
        <f>SUM(Y444:AA465)</f>
        <v>259.8</v>
      </c>
      <c r="AD444" s="83"/>
    </row>
    <row r="445" spans="1:30" ht="18" customHeight="1">
      <c r="A445" s="90"/>
      <c r="B445" s="107"/>
      <c r="C445" s="108"/>
      <c r="D445" s="42">
        <v>21100012203</v>
      </c>
      <c r="E445" s="43" t="s">
        <v>176</v>
      </c>
      <c r="F445" s="44" t="s">
        <v>319</v>
      </c>
      <c r="G445" s="111">
        <v>1</v>
      </c>
      <c r="H445" s="144"/>
      <c r="I445" s="144">
        <v>30</v>
      </c>
      <c r="J445" s="106">
        <v>31</v>
      </c>
      <c r="K445" s="87">
        <f t="shared" si="23"/>
        <v>0</v>
      </c>
      <c r="L445" s="87">
        <f t="shared" si="24"/>
        <v>1.1000000000000001</v>
      </c>
      <c r="M445" s="46">
        <f t="shared" si="25"/>
        <v>24.8</v>
      </c>
      <c r="N445" s="337"/>
      <c r="O445" s="337"/>
      <c r="P445" s="337"/>
      <c r="Q445" s="337"/>
      <c r="R445" s="337"/>
      <c r="S445" s="337"/>
      <c r="T445" s="337"/>
      <c r="U445" s="337"/>
      <c r="V445" s="337"/>
      <c r="W445" s="337"/>
      <c r="X445" s="337"/>
      <c r="Y445" s="337"/>
      <c r="Z445" s="337"/>
      <c r="AA445" s="337"/>
      <c r="AB445" s="337"/>
      <c r="AC445" s="337"/>
      <c r="AD445" s="83"/>
    </row>
    <row r="446" spans="1:30" ht="18" customHeight="1">
      <c r="A446" s="90"/>
      <c r="B446" s="107"/>
      <c r="C446" s="108"/>
      <c r="D446" s="42">
        <v>21100012203</v>
      </c>
      <c r="E446" s="43" t="s">
        <v>176</v>
      </c>
      <c r="F446" s="44" t="s">
        <v>319</v>
      </c>
      <c r="G446" s="111">
        <v>1</v>
      </c>
      <c r="H446" s="144"/>
      <c r="I446" s="144">
        <v>30</v>
      </c>
      <c r="J446" s="106">
        <v>32</v>
      </c>
      <c r="K446" s="87">
        <f t="shared" si="23"/>
        <v>0</v>
      </c>
      <c r="L446" s="87">
        <f t="shared" si="24"/>
        <v>1.1000000000000001</v>
      </c>
      <c r="M446" s="46">
        <f t="shared" si="25"/>
        <v>24.8</v>
      </c>
      <c r="N446" s="337"/>
      <c r="O446" s="337"/>
      <c r="P446" s="337"/>
      <c r="Q446" s="337"/>
      <c r="R446" s="337"/>
      <c r="S446" s="337"/>
      <c r="T446" s="337"/>
      <c r="U446" s="337"/>
      <c r="V446" s="337"/>
      <c r="W446" s="337"/>
      <c r="X446" s="337"/>
      <c r="Y446" s="337"/>
      <c r="Z446" s="337"/>
      <c r="AA446" s="337"/>
      <c r="AB446" s="337"/>
      <c r="AC446" s="337"/>
      <c r="AD446" s="83"/>
    </row>
    <row r="447" spans="1:30" ht="18" customHeight="1">
      <c r="A447" s="90"/>
      <c r="B447" s="107"/>
      <c r="C447" s="108"/>
      <c r="D447" s="42">
        <v>71400135503</v>
      </c>
      <c r="E447" s="43" t="s">
        <v>176</v>
      </c>
      <c r="F447" s="44" t="s">
        <v>320</v>
      </c>
      <c r="G447" s="111">
        <v>1</v>
      </c>
      <c r="H447" s="144">
        <v>30</v>
      </c>
      <c r="I447" s="144"/>
      <c r="J447" s="106">
        <v>63</v>
      </c>
      <c r="K447" s="87">
        <f t="shared" si="23"/>
        <v>1.3</v>
      </c>
      <c r="L447" s="87">
        <f t="shared" si="24"/>
        <v>0</v>
      </c>
      <c r="M447" s="46">
        <f t="shared" si="25"/>
        <v>39</v>
      </c>
      <c r="N447" s="337"/>
      <c r="O447" s="337"/>
      <c r="P447" s="337"/>
      <c r="Q447" s="337"/>
      <c r="R447" s="337"/>
      <c r="S447" s="337"/>
      <c r="T447" s="337"/>
      <c r="U447" s="337"/>
      <c r="V447" s="337"/>
      <c r="W447" s="337"/>
      <c r="X447" s="337"/>
      <c r="Y447" s="337"/>
      <c r="Z447" s="337"/>
      <c r="AA447" s="337"/>
      <c r="AB447" s="337"/>
      <c r="AC447" s="337"/>
      <c r="AD447" s="83"/>
    </row>
    <row r="448" spans="1:30" ht="18" customHeight="1">
      <c r="A448" s="90"/>
      <c r="B448" s="107"/>
      <c r="C448" s="108"/>
      <c r="D448" s="42">
        <v>71400135503</v>
      </c>
      <c r="E448" s="43" t="s">
        <v>176</v>
      </c>
      <c r="F448" s="44" t="s">
        <v>320</v>
      </c>
      <c r="G448" s="111">
        <v>1</v>
      </c>
      <c r="H448" s="144"/>
      <c r="I448" s="144">
        <v>30</v>
      </c>
      <c r="J448" s="106">
        <v>31</v>
      </c>
      <c r="K448" s="87">
        <f t="shared" si="23"/>
        <v>0</v>
      </c>
      <c r="L448" s="87">
        <f t="shared" si="24"/>
        <v>1.1000000000000001</v>
      </c>
      <c r="M448" s="46">
        <f t="shared" si="25"/>
        <v>24.8</v>
      </c>
      <c r="N448" s="337"/>
      <c r="O448" s="337"/>
      <c r="P448" s="337"/>
      <c r="Q448" s="337"/>
      <c r="R448" s="337"/>
      <c r="S448" s="337"/>
      <c r="T448" s="337"/>
      <c r="U448" s="337"/>
      <c r="V448" s="337"/>
      <c r="W448" s="337"/>
      <c r="X448" s="337"/>
      <c r="Y448" s="337"/>
      <c r="Z448" s="337"/>
      <c r="AA448" s="337"/>
      <c r="AB448" s="337"/>
      <c r="AC448" s="337"/>
      <c r="AD448" s="83"/>
    </row>
    <row r="449" spans="1:30" ht="18" customHeight="1">
      <c r="A449" s="90"/>
      <c r="B449" s="63"/>
      <c r="C449" s="108"/>
      <c r="D449" s="42">
        <v>71400135503</v>
      </c>
      <c r="E449" s="43" t="s">
        <v>176</v>
      </c>
      <c r="F449" s="44" t="s">
        <v>320</v>
      </c>
      <c r="G449" s="111">
        <v>1</v>
      </c>
      <c r="H449" s="144"/>
      <c r="I449" s="144">
        <v>30</v>
      </c>
      <c r="J449" s="106">
        <v>32</v>
      </c>
      <c r="K449" s="87">
        <f t="shared" si="23"/>
        <v>0</v>
      </c>
      <c r="L449" s="87">
        <f t="shared" si="24"/>
        <v>1.1000000000000001</v>
      </c>
      <c r="M449" s="46">
        <f t="shared" si="25"/>
        <v>24.8</v>
      </c>
      <c r="N449" s="337"/>
      <c r="O449" s="337"/>
      <c r="P449" s="337"/>
      <c r="Q449" s="337"/>
      <c r="R449" s="337"/>
      <c r="S449" s="337"/>
      <c r="T449" s="337"/>
      <c r="U449" s="337"/>
      <c r="V449" s="337"/>
      <c r="W449" s="337"/>
      <c r="X449" s="337"/>
      <c r="Y449" s="337"/>
      <c r="Z449" s="337"/>
      <c r="AA449" s="337"/>
      <c r="AB449" s="337"/>
      <c r="AC449" s="337"/>
      <c r="AD449" s="83"/>
    </row>
    <row r="450" spans="1:30" ht="16.5" customHeight="1">
      <c r="A450" s="90"/>
      <c r="B450" s="107"/>
      <c r="C450" s="108"/>
      <c r="D450" s="42">
        <v>71400135501</v>
      </c>
      <c r="E450" s="43" t="s">
        <v>176</v>
      </c>
      <c r="F450" s="44" t="s">
        <v>321</v>
      </c>
      <c r="G450" s="111">
        <v>1</v>
      </c>
      <c r="H450" s="144">
        <v>28</v>
      </c>
      <c r="I450" s="144"/>
      <c r="J450" s="106">
        <v>72</v>
      </c>
      <c r="K450" s="87">
        <f t="shared" si="23"/>
        <v>1.3</v>
      </c>
      <c r="L450" s="87">
        <f t="shared" si="24"/>
        <v>0</v>
      </c>
      <c r="M450" s="46">
        <f t="shared" si="25"/>
        <v>36.4</v>
      </c>
      <c r="N450" s="337"/>
      <c r="O450" s="337"/>
      <c r="P450" s="337"/>
      <c r="Q450" s="337"/>
      <c r="R450" s="337"/>
      <c r="S450" s="337"/>
      <c r="T450" s="337"/>
      <c r="U450" s="337"/>
      <c r="V450" s="337"/>
      <c r="W450" s="337"/>
      <c r="X450" s="337"/>
      <c r="Y450" s="337"/>
      <c r="Z450" s="337"/>
      <c r="AA450" s="337"/>
      <c r="AB450" s="337"/>
      <c r="AC450" s="337"/>
      <c r="AD450" s="83"/>
    </row>
    <row r="451" spans="1:30" ht="16.5" customHeight="1">
      <c r="A451" s="90"/>
      <c r="B451" s="107"/>
      <c r="C451" s="108"/>
      <c r="D451" s="42">
        <v>71400135501</v>
      </c>
      <c r="E451" s="43" t="s">
        <v>176</v>
      </c>
      <c r="F451" s="44" t="s">
        <v>321</v>
      </c>
      <c r="G451" s="111">
        <v>1</v>
      </c>
      <c r="H451" s="144">
        <v>2</v>
      </c>
      <c r="I451" s="144"/>
      <c r="J451" s="106">
        <v>36</v>
      </c>
      <c r="K451" s="87">
        <f t="shared" si="23"/>
        <v>1.2</v>
      </c>
      <c r="L451" s="87">
        <f t="shared" si="24"/>
        <v>0</v>
      </c>
      <c r="M451" s="46">
        <f t="shared" si="25"/>
        <v>2.4</v>
      </c>
      <c r="N451" s="337"/>
      <c r="O451" s="337"/>
      <c r="P451" s="337"/>
      <c r="Q451" s="337"/>
      <c r="R451" s="337"/>
      <c r="S451" s="337"/>
      <c r="T451" s="337"/>
      <c r="U451" s="337"/>
      <c r="V451" s="337"/>
      <c r="W451" s="337"/>
      <c r="X451" s="337"/>
      <c r="Y451" s="337"/>
      <c r="Z451" s="337"/>
      <c r="AA451" s="337"/>
      <c r="AB451" s="337"/>
      <c r="AC451" s="337"/>
      <c r="AD451" s="83"/>
    </row>
    <row r="452" spans="1:30" ht="16.5" customHeight="1">
      <c r="A452" s="90"/>
      <c r="B452" s="107"/>
      <c r="C452" s="108"/>
      <c r="D452" s="42">
        <v>71400135501</v>
      </c>
      <c r="E452" s="43" t="s">
        <v>176</v>
      </c>
      <c r="F452" s="44" t="s">
        <v>321</v>
      </c>
      <c r="G452" s="111">
        <v>1</v>
      </c>
      <c r="H452" s="144"/>
      <c r="I452" s="144">
        <v>30</v>
      </c>
      <c r="J452" s="106">
        <v>36</v>
      </c>
      <c r="K452" s="87">
        <f t="shared" si="23"/>
        <v>0</v>
      </c>
      <c r="L452" s="87">
        <f t="shared" si="24"/>
        <v>1.2</v>
      </c>
      <c r="M452" s="46">
        <f t="shared" si="25"/>
        <v>27</v>
      </c>
      <c r="N452" s="337"/>
      <c r="O452" s="337"/>
      <c r="P452" s="337"/>
      <c r="Q452" s="337"/>
      <c r="R452" s="337"/>
      <c r="S452" s="337"/>
      <c r="T452" s="337"/>
      <c r="U452" s="337"/>
      <c r="V452" s="337"/>
      <c r="W452" s="337"/>
      <c r="X452" s="337"/>
      <c r="Y452" s="337"/>
      <c r="Z452" s="337"/>
      <c r="AA452" s="337"/>
      <c r="AB452" s="337"/>
      <c r="AC452" s="337"/>
      <c r="AD452" s="83"/>
    </row>
    <row r="453" spans="1:30" ht="16.5" customHeight="1">
      <c r="A453" s="121"/>
      <c r="B453" s="107"/>
      <c r="C453" s="108"/>
      <c r="D453" s="42">
        <v>21100138701</v>
      </c>
      <c r="E453" s="43" t="s">
        <v>322</v>
      </c>
      <c r="F453" s="44" t="s">
        <v>323</v>
      </c>
      <c r="G453" s="111">
        <v>1</v>
      </c>
      <c r="H453" s="144">
        <v>30</v>
      </c>
      <c r="I453" s="144">
        <v>30</v>
      </c>
      <c r="J453" s="106">
        <v>53</v>
      </c>
      <c r="K453" s="87">
        <f t="shared" si="23"/>
        <v>1.2</v>
      </c>
      <c r="L453" s="87">
        <f t="shared" si="24"/>
        <v>1.2</v>
      </c>
      <c r="M453" s="46">
        <f t="shared" si="25"/>
        <v>63</v>
      </c>
      <c r="N453" s="352"/>
      <c r="O453" s="352"/>
      <c r="P453" s="352"/>
      <c r="Q453" s="352"/>
      <c r="R453" s="352"/>
      <c r="S453" s="352"/>
      <c r="T453" s="352"/>
      <c r="U453" s="352"/>
      <c r="V453" s="352"/>
      <c r="W453" s="352"/>
      <c r="X453" s="352"/>
      <c r="Y453" s="352"/>
      <c r="Z453" s="352"/>
      <c r="AA453" s="352"/>
      <c r="AB453" s="352"/>
      <c r="AC453" s="352"/>
      <c r="AD453" s="83"/>
    </row>
    <row r="454" spans="1:30" ht="16.5" customHeight="1">
      <c r="A454" s="121"/>
      <c r="B454" s="107"/>
      <c r="C454" s="108"/>
      <c r="D454" s="42">
        <v>21100150001</v>
      </c>
      <c r="E454" s="43" t="s">
        <v>340</v>
      </c>
      <c r="F454" s="44" t="s">
        <v>324</v>
      </c>
      <c r="G454" s="111">
        <v>1</v>
      </c>
      <c r="H454" s="144">
        <v>26</v>
      </c>
      <c r="I454" s="144">
        <v>26</v>
      </c>
      <c r="J454" s="106">
        <v>32</v>
      </c>
      <c r="K454" s="87">
        <f t="shared" si="23"/>
        <v>1</v>
      </c>
      <c r="L454" s="87">
        <f t="shared" si="24"/>
        <v>1.1000000000000001</v>
      </c>
      <c r="M454" s="46">
        <f t="shared" si="25"/>
        <v>47.5</v>
      </c>
      <c r="N454" s="352"/>
      <c r="O454" s="352"/>
      <c r="P454" s="352"/>
      <c r="Q454" s="352"/>
      <c r="R454" s="352"/>
      <c r="S454" s="352"/>
      <c r="T454" s="352"/>
      <c r="U454" s="352"/>
      <c r="V454" s="352"/>
      <c r="W454" s="352"/>
      <c r="X454" s="352"/>
      <c r="Y454" s="352"/>
      <c r="Z454" s="352"/>
      <c r="AA454" s="352"/>
      <c r="AB454" s="352"/>
      <c r="AC454" s="352"/>
      <c r="AD454" s="83"/>
    </row>
    <row r="455" spans="1:30" ht="16.5" customHeight="1">
      <c r="A455" s="121"/>
      <c r="B455" s="107"/>
      <c r="C455" s="108"/>
      <c r="D455" s="42">
        <v>21100150002</v>
      </c>
      <c r="E455" s="43" t="s">
        <v>340</v>
      </c>
      <c r="F455" s="44" t="s">
        <v>325</v>
      </c>
      <c r="G455" s="111">
        <v>1</v>
      </c>
      <c r="H455" s="144">
        <v>24</v>
      </c>
      <c r="I455" s="144">
        <v>26</v>
      </c>
      <c r="J455" s="106">
        <v>28</v>
      </c>
      <c r="K455" s="87">
        <f t="shared" si="23"/>
        <v>1</v>
      </c>
      <c r="L455" s="87">
        <f t="shared" si="24"/>
        <v>1</v>
      </c>
      <c r="M455" s="46">
        <f t="shared" si="25"/>
        <v>43.5</v>
      </c>
      <c r="N455" s="352"/>
      <c r="O455" s="352"/>
      <c r="P455" s="352"/>
      <c r="Q455" s="352"/>
      <c r="R455" s="352"/>
      <c r="S455" s="352"/>
      <c r="T455" s="352"/>
      <c r="U455" s="352"/>
      <c r="V455" s="352"/>
      <c r="W455" s="352"/>
      <c r="X455" s="352"/>
      <c r="Y455" s="352"/>
      <c r="Z455" s="352"/>
      <c r="AA455" s="352"/>
      <c r="AB455" s="352"/>
      <c r="AC455" s="352"/>
      <c r="AD455" s="83"/>
    </row>
    <row r="456" spans="1:30" ht="16.5" customHeight="1">
      <c r="A456" s="90"/>
      <c r="B456" s="107"/>
      <c r="C456" s="108"/>
      <c r="D456" s="42">
        <v>41000010801</v>
      </c>
      <c r="E456" s="43" t="s">
        <v>340</v>
      </c>
      <c r="F456" s="44" t="s">
        <v>326</v>
      </c>
      <c r="G456" s="111">
        <v>1</v>
      </c>
      <c r="H456" s="144">
        <v>13</v>
      </c>
      <c r="I456" s="144">
        <v>26</v>
      </c>
      <c r="J456" s="106">
        <v>27</v>
      </c>
      <c r="K456" s="87">
        <f t="shared" si="23"/>
        <v>1</v>
      </c>
      <c r="L456" s="87">
        <f t="shared" si="24"/>
        <v>1</v>
      </c>
      <c r="M456" s="46">
        <f t="shared" si="25"/>
        <v>32.5</v>
      </c>
      <c r="N456" s="337"/>
      <c r="O456" s="337"/>
      <c r="P456" s="337"/>
      <c r="Q456" s="337"/>
      <c r="R456" s="337"/>
      <c r="S456" s="337"/>
      <c r="T456" s="337"/>
      <c r="U456" s="337"/>
      <c r="V456" s="337"/>
      <c r="W456" s="337"/>
      <c r="X456" s="337"/>
      <c r="Y456" s="337"/>
      <c r="Z456" s="337"/>
      <c r="AA456" s="337"/>
      <c r="AB456" s="337"/>
      <c r="AC456" s="337"/>
      <c r="AD456" s="83"/>
    </row>
    <row r="457" spans="1:30" ht="18" customHeight="1">
      <c r="A457" s="90"/>
      <c r="B457" s="107"/>
      <c r="C457" s="108"/>
      <c r="D457" s="42">
        <v>21100149901</v>
      </c>
      <c r="E457" s="43" t="s">
        <v>327</v>
      </c>
      <c r="F457" s="44" t="s">
        <v>324</v>
      </c>
      <c r="G457" s="111">
        <v>1</v>
      </c>
      <c r="H457" s="144">
        <v>45</v>
      </c>
      <c r="I457" s="144">
        <v>30</v>
      </c>
      <c r="J457" s="106">
        <v>32</v>
      </c>
      <c r="K457" s="87">
        <f t="shared" si="23"/>
        <v>1</v>
      </c>
      <c r="L457" s="87">
        <f t="shared" si="24"/>
        <v>1.1000000000000001</v>
      </c>
      <c r="M457" s="46">
        <f t="shared" si="25"/>
        <v>69.8</v>
      </c>
      <c r="N457" s="337"/>
      <c r="O457" s="337"/>
      <c r="P457" s="337"/>
      <c r="Q457" s="337"/>
      <c r="R457" s="337"/>
      <c r="S457" s="337"/>
      <c r="T457" s="337"/>
      <c r="U457" s="337"/>
      <c r="V457" s="337"/>
      <c r="W457" s="337"/>
      <c r="X457" s="337"/>
      <c r="Y457" s="337"/>
      <c r="Z457" s="337"/>
      <c r="AA457" s="337"/>
      <c r="AB457" s="337"/>
      <c r="AC457" s="337"/>
      <c r="AD457" s="83"/>
    </row>
    <row r="458" spans="1:30" ht="18" customHeight="1">
      <c r="A458" s="90"/>
      <c r="B458" s="107"/>
      <c r="C458" s="108"/>
      <c r="D458" s="42">
        <v>21100149902</v>
      </c>
      <c r="E458" s="43" t="s">
        <v>327</v>
      </c>
      <c r="F458" s="44" t="s">
        <v>325</v>
      </c>
      <c r="G458" s="170">
        <v>1</v>
      </c>
      <c r="H458" s="144">
        <v>45</v>
      </c>
      <c r="I458" s="157">
        <v>30</v>
      </c>
      <c r="J458" s="106">
        <v>28</v>
      </c>
      <c r="K458" s="87">
        <f t="shared" si="23"/>
        <v>1</v>
      </c>
      <c r="L458" s="87">
        <f t="shared" si="24"/>
        <v>1</v>
      </c>
      <c r="M458" s="46">
        <f t="shared" si="25"/>
        <v>67.5</v>
      </c>
      <c r="N458" s="337"/>
      <c r="O458" s="337"/>
      <c r="P458" s="337"/>
      <c r="Q458" s="337"/>
      <c r="R458" s="337"/>
      <c r="S458" s="337"/>
      <c r="T458" s="337"/>
      <c r="U458" s="337"/>
      <c r="V458" s="337"/>
      <c r="W458" s="337"/>
      <c r="X458" s="337"/>
      <c r="Y458" s="337"/>
      <c r="Z458" s="337"/>
      <c r="AA458" s="337"/>
      <c r="AB458" s="337"/>
      <c r="AC458" s="337"/>
      <c r="AD458" s="83"/>
    </row>
    <row r="459" spans="1:30" ht="18" customHeight="1">
      <c r="A459" s="90"/>
      <c r="B459" s="107"/>
      <c r="C459" s="108"/>
      <c r="D459" s="42"/>
      <c r="E459" s="43" t="s">
        <v>328</v>
      </c>
      <c r="F459" s="184" t="s">
        <v>325</v>
      </c>
      <c r="G459" s="170"/>
      <c r="H459" s="144"/>
      <c r="I459" s="157"/>
      <c r="J459" s="106"/>
      <c r="K459" s="87">
        <f t="shared" si="23"/>
        <v>0</v>
      </c>
      <c r="L459" s="87">
        <f t="shared" si="24"/>
        <v>0</v>
      </c>
      <c r="M459" s="46">
        <f t="shared" si="25"/>
        <v>0</v>
      </c>
      <c r="N459" s="337"/>
      <c r="O459" s="337"/>
      <c r="P459" s="337"/>
      <c r="Q459" s="337"/>
      <c r="R459" s="337"/>
      <c r="S459" s="337"/>
      <c r="T459" s="337"/>
      <c r="U459" s="337"/>
      <c r="V459" s="337"/>
      <c r="W459" s="337"/>
      <c r="X459" s="337"/>
      <c r="Y459" s="337"/>
      <c r="Z459" s="337"/>
      <c r="AA459" s="337"/>
      <c r="AB459" s="337"/>
      <c r="AC459" s="337"/>
      <c r="AD459" s="83"/>
    </row>
    <row r="460" spans="1:30" ht="18" customHeight="1">
      <c r="A460" s="90"/>
      <c r="B460" s="107"/>
      <c r="C460" s="108"/>
      <c r="D460" s="42"/>
      <c r="E460" s="43" t="s">
        <v>322</v>
      </c>
      <c r="F460" s="44" t="s">
        <v>163</v>
      </c>
      <c r="G460" s="170">
        <v>1</v>
      </c>
      <c r="H460" s="144">
        <v>15</v>
      </c>
      <c r="I460" s="157">
        <v>30</v>
      </c>
      <c r="J460" s="106">
        <v>10</v>
      </c>
      <c r="K460" s="87">
        <f t="shared" si="23"/>
        <v>1</v>
      </c>
      <c r="L460" s="87">
        <f t="shared" si="24"/>
        <v>1</v>
      </c>
      <c r="M460" s="46">
        <f t="shared" si="25"/>
        <v>37.5</v>
      </c>
      <c r="N460" s="337"/>
      <c r="O460" s="337"/>
      <c r="P460" s="337"/>
      <c r="Q460" s="337"/>
      <c r="R460" s="337"/>
      <c r="S460" s="337"/>
      <c r="T460" s="337"/>
      <c r="U460" s="337"/>
      <c r="V460" s="337"/>
      <c r="W460" s="337"/>
      <c r="X460" s="337"/>
      <c r="Y460" s="337"/>
      <c r="Z460" s="337"/>
      <c r="AA460" s="337"/>
      <c r="AB460" s="337"/>
      <c r="AC460" s="337"/>
      <c r="AD460" s="83"/>
    </row>
    <row r="461" spans="1:30" s="225" customFormat="1" ht="18" customHeight="1">
      <c r="A461" s="121"/>
      <c r="B461" s="107"/>
      <c r="C461" s="108"/>
      <c r="D461" s="42"/>
      <c r="E461" s="43" t="s">
        <v>322</v>
      </c>
      <c r="F461" s="44" t="s">
        <v>235</v>
      </c>
      <c r="G461" s="170">
        <v>1</v>
      </c>
      <c r="H461" s="144">
        <v>15</v>
      </c>
      <c r="I461" s="157"/>
      <c r="J461" s="106">
        <v>10</v>
      </c>
      <c r="K461" s="87">
        <f t="shared" si="23"/>
        <v>1</v>
      </c>
      <c r="L461" s="87">
        <f t="shared" si="24"/>
        <v>0</v>
      </c>
      <c r="M461" s="46">
        <f t="shared" si="25"/>
        <v>15</v>
      </c>
      <c r="N461" s="352"/>
      <c r="O461" s="352"/>
      <c r="P461" s="352"/>
      <c r="Q461" s="352"/>
      <c r="R461" s="352"/>
      <c r="S461" s="352"/>
      <c r="T461" s="352"/>
      <c r="U461" s="352"/>
      <c r="V461" s="352"/>
      <c r="W461" s="352"/>
      <c r="X461" s="352"/>
      <c r="Y461" s="352"/>
      <c r="Z461" s="352"/>
      <c r="AA461" s="352"/>
      <c r="AB461" s="352"/>
      <c r="AC461" s="352"/>
      <c r="AD461" s="83"/>
    </row>
    <row r="462" spans="1:30" s="225" customFormat="1" ht="18" customHeight="1">
      <c r="A462" s="121"/>
      <c r="B462" s="107"/>
      <c r="C462" s="108"/>
      <c r="D462" s="42"/>
      <c r="E462" s="43" t="s">
        <v>501</v>
      </c>
      <c r="F462" s="44" t="s">
        <v>235</v>
      </c>
      <c r="G462" s="170">
        <v>1</v>
      </c>
      <c r="H462" s="144"/>
      <c r="I462" s="157">
        <v>30</v>
      </c>
      <c r="J462" s="106">
        <v>10</v>
      </c>
      <c r="K462" s="87">
        <f t="shared" si="23"/>
        <v>0</v>
      </c>
      <c r="L462" s="87">
        <f t="shared" si="24"/>
        <v>1</v>
      </c>
      <c r="M462" s="46">
        <f t="shared" si="25"/>
        <v>22.5</v>
      </c>
      <c r="N462" s="352"/>
      <c r="O462" s="352"/>
      <c r="P462" s="352"/>
      <c r="Q462" s="352"/>
      <c r="R462" s="352"/>
      <c r="S462" s="352"/>
      <c r="T462" s="352"/>
      <c r="U462" s="352"/>
      <c r="V462" s="352"/>
      <c r="W462" s="352"/>
      <c r="X462" s="352"/>
      <c r="Y462" s="352"/>
      <c r="Z462" s="352"/>
      <c r="AA462" s="352"/>
      <c r="AB462" s="352"/>
      <c r="AC462" s="352"/>
      <c r="AD462" s="83"/>
    </row>
    <row r="463" spans="1:30" s="225" customFormat="1" ht="18" customHeight="1">
      <c r="A463" s="121"/>
      <c r="B463" s="107"/>
      <c r="C463" s="108"/>
      <c r="D463" s="42"/>
      <c r="E463" s="43" t="s">
        <v>502</v>
      </c>
      <c r="F463" s="44" t="s">
        <v>235</v>
      </c>
      <c r="G463" s="170">
        <v>1</v>
      </c>
      <c r="H463" s="144"/>
      <c r="I463" s="157">
        <v>30</v>
      </c>
      <c r="J463" s="106">
        <v>10</v>
      </c>
      <c r="K463" s="87">
        <f t="shared" si="23"/>
        <v>0</v>
      </c>
      <c r="L463" s="87">
        <f t="shared" si="24"/>
        <v>1</v>
      </c>
      <c r="M463" s="46">
        <f t="shared" si="25"/>
        <v>22.5</v>
      </c>
      <c r="N463" s="352"/>
      <c r="O463" s="352"/>
      <c r="P463" s="352"/>
      <c r="Q463" s="352"/>
      <c r="R463" s="352"/>
      <c r="S463" s="352"/>
      <c r="T463" s="352"/>
      <c r="U463" s="352"/>
      <c r="V463" s="352"/>
      <c r="W463" s="352"/>
      <c r="X463" s="352"/>
      <c r="Y463" s="352"/>
      <c r="Z463" s="352"/>
      <c r="AA463" s="352"/>
      <c r="AB463" s="352"/>
      <c r="AC463" s="352"/>
      <c r="AD463" s="83"/>
    </row>
    <row r="464" spans="1:30" s="225" customFormat="1" ht="18" customHeight="1">
      <c r="A464" s="121"/>
      <c r="B464" s="107"/>
      <c r="C464" s="108"/>
      <c r="D464" s="42"/>
      <c r="E464" s="43" t="s">
        <v>425</v>
      </c>
      <c r="F464" s="44" t="s">
        <v>202</v>
      </c>
      <c r="G464" s="170">
        <v>2</v>
      </c>
      <c r="H464" s="144">
        <v>15</v>
      </c>
      <c r="I464" s="157">
        <v>30</v>
      </c>
      <c r="J464" s="106">
        <v>40</v>
      </c>
      <c r="K464" s="87">
        <f t="shared" si="23"/>
        <v>1.2</v>
      </c>
      <c r="L464" s="87">
        <f t="shared" si="24"/>
        <v>1.2</v>
      </c>
      <c r="M464" s="46">
        <f t="shared" si="25"/>
        <v>45</v>
      </c>
      <c r="N464" s="352"/>
      <c r="O464" s="352"/>
      <c r="P464" s="352"/>
      <c r="Q464" s="352"/>
      <c r="R464" s="352"/>
      <c r="S464" s="352"/>
      <c r="T464" s="352"/>
      <c r="U464" s="352"/>
      <c r="V464" s="352"/>
      <c r="W464" s="352"/>
      <c r="X464" s="352"/>
      <c r="Y464" s="352"/>
      <c r="Z464" s="352"/>
      <c r="AA464" s="352"/>
      <c r="AB464" s="352"/>
      <c r="AC464" s="352"/>
      <c r="AD464" s="83"/>
    </row>
    <row r="465" spans="1:30" s="225" customFormat="1" ht="18" customHeight="1">
      <c r="A465" s="121"/>
      <c r="B465" s="107"/>
      <c r="C465" s="108"/>
      <c r="D465" s="42"/>
      <c r="E465" s="43" t="s">
        <v>425</v>
      </c>
      <c r="F465" s="44" t="s">
        <v>237</v>
      </c>
      <c r="G465" s="170">
        <v>2</v>
      </c>
      <c r="H465" s="144">
        <v>15</v>
      </c>
      <c r="I465" s="157">
        <v>30</v>
      </c>
      <c r="J465" s="106">
        <v>40</v>
      </c>
      <c r="K465" s="87">
        <f t="shared" si="23"/>
        <v>1.2</v>
      </c>
      <c r="L465" s="87">
        <f t="shared" si="24"/>
        <v>1.2</v>
      </c>
      <c r="M465" s="46">
        <f t="shared" si="25"/>
        <v>45</v>
      </c>
      <c r="N465" s="352"/>
      <c r="O465" s="352"/>
      <c r="P465" s="352"/>
      <c r="Q465" s="352"/>
      <c r="R465" s="352"/>
      <c r="S465" s="352"/>
      <c r="T465" s="352"/>
      <c r="U465" s="352"/>
      <c r="V465" s="352"/>
      <c r="W465" s="352"/>
      <c r="X465" s="352"/>
      <c r="Y465" s="352"/>
      <c r="Z465" s="352"/>
      <c r="AA465" s="352"/>
      <c r="AB465" s="352"/>
      <c r="AC465" s="352"/>
      <c r="AD465" s="83"/>
    </row>
    <row r="466" spans="1:30" ht="18" customHeight="1">
      <c r="A466" s="104">
        <v>23</v>
      </c>
      <c r="B466" s="60" t="s">
        <v>119</v>
      </c>
      <c r="C466" s="61" t="s">
        <v>120</v>
      </c>
      <c r="D466" s="42">
        <v>20200010</v>
      </c>
      <c r="E466" s="43" t="s">
        <v>277</v>
      </c>
      <c r="F466" s="44" t="s">
        <v>202</v>
      </c>
      <c r="G466" s="170">
        <v>1</v>
      </c>
      <c r="H466" s="137">
        <v>15</v>
      </c>
      <c r="I466" s="156">
        <v>30</v>
      </c>
      <c r="J466" s="106">
        <v>37</v>
      </c>
      <c r="K466" s="87">
        <f t="shared" si="23"/>
        <v>1.2</v>
      </c>
      <c r="L466" s="87">
        <f t="shared" si="24"/>
        <v>1.2</v>
      </c>
      <c r="M466" s="46">
        <f t="shared" si="25"/>
        <v>45</v>
      </c>
      <c r="N466" s="368">
        <v>67.5</v>
      </c>
      <c r="O466" s="355"/>
      <c r="P466" s="353">
        <f>SUM(M466:M491)+N466+O466</f>
        <v>1156.8</v>
      </c>
      <c r="Q466" s="355">
        <v>0</v>
      </c>
      <c r="R466" s="353">
        <v>56</v>
      </c>
      <c r="S466" s="359">
        <v>450</v>
      </c>
      <c r="T466" s="355">
        <v>450</v>
      </c>
      <c r="U466" s="359">
        <v>112</v>
      </c>
      <c r="V466" s="357">
        <v>112</v>
      </c>
      <c r="W466" s="359">
        <v>56</v>
      </c>
      <c r="X466" s="355">
        <v>56</v>
      </c>
      <c r="Y466" s="353">
        <f>ROUND((P466-T466),1)</f>
        <v>706.8</v>
      </c>
      <c r="Z466" s="351">
        <f>IF(OR(SUM(V466:V491)="",SUM(Q466:Q491)=""),0,IF(OR(SUM(U466:U491)=320,SUM(V466:V491)&gt;0),ROUND((SUM(Q466:Q491)-SUM(V466:V491)),1),0))</f>
        <v>-112</v>
      </c>
      <c r="AA466" s="351">
        <f>IF(OR(SUM(X466:X491)="",SUM(R466:R491)=""),0,IF(OR(SUM(W466:W491)=160,SUM(X466:X491)&gt;0),ROUND((SUM(R466:R491)-SUM(X466:X491)),1),0))</f>
        <v>0</v>
      </c>
      <c r="AB466" s="362">
        <v>0</v>
      </c>
      <c r="AC466" s="364">
        <f>SUM(Y466:AA491)</f>
        <v>594.79999999999995</v>
      </c>
      <c r="AD466" s="83"/>
    </row>
    <row r="467" spans="1:30" ht="18" customHeight="1">
      <c r="A467" s="90"/>
      <c r="B467" s="107"/>
      <c r="C467" s="108"/>
      <c r="D467" s="42">
        <v>20200010</v>
      </c>
      <c r="E467" s="43" t="s">
        <v>277</v>
      </c>
      <c r="F467" s="44" t="s">
        <v>237</v>
      </c>
      <c r="G467" s="170">
        <v>1</v>
      </c>
      <c r="H467" s="137">
        <v>15</v>
      </c>
      <c r="I467" s="156">
        <v>30</v>
      </c>
      <c r="J467" s="106">
        <v>38</v>
      </c>
      <c r="K467" s="87">
        <f t="shared" si="23"/>
        <v>1.2</v>
      </c>
      <c r="L467" s="87">
        <f t="shared" si="24"/>
        <v>1.2</v>
      </c>
      <c r="M467" s="46">
        <f t="shared" si="25"/>
        <v>45</v>
      </c>
      <c r="N467" s="337"/>
      <c r="O467" s="337"/>
      <c r="P467" s="337"/>
      <c r="Q467" s="337"/>
      <c r="R467" s="337"/>
      <c r="S467" s="337"/>
      <c r="T467" s="337"/>
      <c r="U467" s="337"/>
      <c r="V467" s="337"/>
      <c r="W467" s="337"/>
      <c r="X467" s="337"/>
      <c r="Y467" s="337"/>
      <c r="Z467" s="337"/>
      <c r="AA467" s="337"/>
      <c r="AB467" s="337"/>
      <c r="AC467" s="337"/>
      <c r="AD467" s="83"/>
    </row>
    <row r="468" spans="1:30" ht="18" customHeight="1">
      <c r="A468" s="90"/>
      <c r="B468" s="107"/>
      <c r="C468" s="108"/>
      <c r="D468" s="42">
        <v>20200010601</v>
      </c>
      <c r="E468" s="43" t="s">
        <v>278</v>
      </c>
      <c r="F468" s="44" t="s">
        <v>197</v>
      </c>
      <c r="G468" s="170">
        <v>1</v>
      </c>
      <c r="H468" s="137">
        <v>30</v>
      </c>
      <c r="I468" s="156"/>
      <c r="J468" s="106">
        <v>59</v>
      </c>
      <c r="K468" s="87">
        <f t="shared" si="23"/>
        <v>1.2</v>
      </c>
      <c r="L468" s="87">
        <f t="shared" si="24"/>
        <v>0</v>
      </c>
      <c r="M468" s="46">
        <f t="shared" si="25"/>
        <v>36</v>
      </c>
      <c r="N468" s="337"/>
      <c r="O468" s="337"/>
      <c r="P468" s="337"/>
      <c r="Q468" s="337"/>
      <c r="R468" s="337"/>
      <c r="S468" s="337"/>
      <c r="T468" s="337"/>
      <c r="U468" s="337"/>
      <c r="V468" s="337"/>
      <c r="W468" s="337"/>
      <c r="X468" s="337"/>
      <c r="Y468" s="337"/>
      <c r="Z468" s="337"/>
      <c r="AA468" s="337"/>
      <c r="AB468" s="337"/>
      <c r="AC468" s="337"/>
      <c r="AD468" s="83"/>
    </row>
    <row r="469" spans="1:30" s="225" customFormat="1" ht="18" customHeight="1">
      <c r="A469" s="121"/>
      <c r="B469" s="107"/>
      <c r="C469" s="108"/>
      <c r="D469" s="42">
        <v>20200010601</v>
      </c>
      <c r="E469" s="43" t="s">
        <v>503</v>
      </c>
      <c r="F469" s="44" t="s">
        <v>197</v>
      </c>
      <c r="G469" s="170">
        <v>1</v>
      </c>
      <c r="H469" s="137"/>
      <c r="I469" s="156">
        <v>30</v>
      </c>
      <c r="J469" s="106">
        <v>59</v>
      </c>
      <c r="K469" s="87">
        <f t="shared" ref="K469:K532" si="26">IF(OR(LEFT(E469,2)="ĐA",LEFT(E469,2)="DA",LEFT(E469,5)="Đồ án",LEFT(E469,5)="Đồán ",LEFT(E469,9)="Sinh hoạt",LEFT(E469,9)="sinh hoạt",LEFT(E469,6)="Cố vấn",LEFT(E469,6)="cố vấn",LEFT(E469,4)="cvht",LEFT(E469,4)="CVHT",LEFT(E469,4)="shcn",LEFT(E469,4)="SHCN"),0,(IF(AND(H469&gt;0,J469&gt;0),IF(J469&gt;60,1.3,IF(J469&gt;35,1.2,1)),0)))</f>
        <v>0</v>
      </c>
      <c r="L469" s="87">
        <f t="shared" ref="L469:L532" si="27">IF(OR(LEFT(E469,2)="ĐA",LEFT(E469,2)="DA",LEFT(E469,5)="Đồ án",LEFT(E469,5)="Đồán "),0,IF(AND(J469&gt;0,I469&gt;0),IF(AND(OR(LEFT(E469,4)="GDQP",LEFT(E469,4)="gdqp",LEFT(E469,19)="Giáo dục quốc phòng"),J469&gt;50),1.3,IF(J469&gt;35,1.2,IF(J469&gt;29,1.1,1))),0))</f>
        <v>1.2</v>
      </c>
      <c r="M469" s="46">
        <f t="shared" ref="M469:M532" si="28">ROUND(IF(OR(LEFT(E469,2)="ĐA",LEFT(E469,2)="DA",LEFT(E469,5)="Đồ án",LEFT(E469,5)="Đồán "),J469*0.5,(IF(H469&gt;0,H469*K469,"0")+IF(I469&gt;0,(I469*0.75)*L469,"0"))),1)</f>
        <v>27</v>
      </c>
      <c r="N469" s="352"/>
      <c r="O469" s="352"/>
      <c r="P469" s="352"/>
      <c r="Q469" s="352"/>
      <c r="R469" s="352"/>
      <c r="S469" s="352"/>
      <c r="T469" s="352"/>
      <c r="U469" s="352"/>
      <c r="V469" s="352"/>
      <c r="W469" s="352"/>
      <c r="X469" s="352"/>
      <c r="Y469" s="352"/>
      <c r="Z469" s="352"/>
      <c r="AA469" s="352"/>
      <c r="AB469" s="352"/>
      <c r="AC469" s="352"/>
      <c r="AD469" s="83"/>
    </row>
    <row r="470" spans="1:30" s="225" customFormat="1" ht="18" customHeight="1">
      <c r="A470" s="121"/>
      <c r="B470" s="107"/>
      <c r="C470" s="108"/>
      <c r="D470" s="42">
        <v>20200010601</v>
      </c>
      <c r="E470" s="43" t="s">
        <v>504</v>
      </c>
      <c r="F470" s="44" t="s">
        <v>197</v>
      </c>
      <c r="G470" s="170">
        <v>1</v>
      </c>
      <c r="H470" s="137"/>
      <c r="I470" s="156">
        <v>30</v>
      </c>
      <c r="J470" s="106">
        <v>59</v>
      </c>
      <c r="K470" s="87">
        <f t="shared" si="26"/>
        <v>0</v>
      </c>
      <c r="L470" s="87">
        <f t="shared" si="27"/>
        <v>1.2</v>
      </c>
      <c r="M470" s="46">
        <f t="shared" si="28"/>
        <v>27</v>
      </c>
      <c r="N470" s="352"/>
      <c r="O470" s="352"/>
      <c r="P470" s="352"/>
      <c r="Q470" s="352"/>
      <c r="R470" s="352"/>
      <c r="S470" s="352"/>
      <c r="T470" s="352"/>
      <c r="U470" s="352"/>
      <c r="V470" s="352"/>
      <c r="W470" s="352"/>
      <c r="X470" s="352"/>
      <c r="Y470" s="352"/>
      <c r="Z470" s="352"/>
      <c r="AA470" s="352"/>
      <c r="AB470" s="352"/>
      <c r="AC470" s="352"/>
      <c r="AD470" s="83"/>
    </row>
    <row r="471" spans="1:30" ht="18" customHeight="1">
      <c r="A471" s="90"/>
      <c r="B471" s="107"/>
      <c r="C471" s="108"/>
      <c r="D471" s="42">
        <v>21100094</v>
      </c>
      <c r="E471" s="43" t="s">
        <v>279</v>
      </c>
      <c r="F471" s="44" t="s">
        <v>280</v>
      </c>
      <c r="G471" s="170">
        <v>1</v>
      </c>
      <c r="H471" s="137">
        <v>30</v>
      </c>
      <c r="I471" s="156">
        <v>60</v>
      </c>
      <c r="J471" s="106">
        <v>29</v>
      </c>
      <c r="K471" s="87">
        <f t="shared" si="26"/>
        <v>1</v>
      </c>
      <c r="L471" s="87">
        <f t="shared" si="27"/>
        <v>1</v>
      </c>
      <c r="M471" s="46">
        <f t="shared" si="28"/>
        <v>75</v>
      </c>
      <c r="N471" s="337"/>
      <c r="O471" s="337"/>
      <c r="P471" s="337"/>
      <c r="Q471" s="337"/>
      <c r="R471" s="337"/>
      <c r="S471" s="337"/>
      <c r="T471" s="337"/>
      <c r="U471" s="337"/>
      <c r="V471" s="337"/>
      <c r="W471" s="337"/>
      <c r="X471" s="337"/>
      <c r="Y471" s="337"/>
      <c r="Z471" s="337"/>
      <c r="AA471" s="337"/>
      <c r="AB471" s="337"/>
      <c r="AC471" s="337"/>
      <c r="AD471" s="83"/>
    </row>
    <row r="472" spans="1:30" ht="18" customHeight="1">
      <c r="A472" s="90"/>
      <c r="B472" s="107"/>
      <c r="C472" s="108"/>
      <c r="D472" s="42">
        <v>71400135504</v>
      </c>
      <c r="E472" s="43" t="s">
        <v>176</v>
      </c>
      <c r="F472" s="44" t="s">
        <v>281</v>
      </c>
      <c r="G472" s="170">
        <v>1</v>
      </c>
      <c r="H472" s="137">
        <v>30</v>
      </c>
      <c r="I472" s="156">
        <v>30</v>
      </c>
      <c r="J472" s="106">
        <v>35</v>
      </c>
      <c r="K472" s="87">
        <f t="shared" si="26"/>
        <v>1</v>
      </c>
      <c r="L472" s="87">
        <f t="shared" si="27"/>
        <v>1.1000000000000001</v>
      </c>
      <c r="M472" s="46">
        <f t="shared" si="28"/>
        <v>54.8</v>
      </c>
      <c r="N472" s="337"/>
      <c r="O472" s="337"/>
      <c r="P472" s="337"/>
      <c r="Q472" s="337"/>
      <c r="R472" s="337"/>
      <c r="S472" s="337"/>
      <c r="T472" s="337"/>
      <c r="U472" s="337"/>
      <c r="V472" s="337"/>
      <c r="W472" s="337"/>
      <c r="X472" s="337"/>
      <c r="Y472" s="337"/>
      <c r="Z472" s="337"/>
      <c r="AA472" s="337"/>
      <c r="AB472" s="337"/>
      <c r="AC472" s="337"/>
      <c r="AD472" s="83"/>
    </row>
    <row r="473" spans="1:30" ht="18" customHeight="1">
      <c r="A473" s="90"/>
      <c r="B473" s="107"/>
      <c r="C473" s="108"/>
      <c r="D473" s="42">
        <v>21100012201</v>
      </c>
      <c r="E473" s="43" t="s">
        <v>176</v>
      </c>
      <c r="F473" s="44" t="s">
        <v>183</v>
      </c>
      <c r="G473" s="170">
        <v>1</v>
      </c>
      <c r="H473" s="137">
        <v>30</v>
      </c>
      <c r="I473" s="156">
        <v>30</v>
      </c>
      <c r="J473" s="106">
        <v>41</v>
      </c>
      <c r="K473" s="87">
        <f t="shared" si="26"/>
        <v>1.2</v>
      </c>
      <c r="L473" s="87">
        <f t="shared" si="27"/>
        <v>1.2</v>
      </c>
      <c r="M473" s="46">
        <f t="shared" si="28"/>
        <v>63</v>
      </c>
      <c r="N473" s="337"/>
      <c r="O473" s="337"/>
      <c r="P473" s="337"/>
      <c r="Q473" s="337"/>
      <c r="R473" s="337"/>
      <c r="S473" s="337"/>
      <c r="T473" s="337"/>
      <c r="U473" s="337"/>
      <c r="V473" s="337"/>
      <c r="W473" s="337"/>
      <c r="X473" s="337"/>
      <c r="Y473" s="337"/>
      <c r="Z473" s="337"/>
      <c r="AA473" s="337"/>
      <c r="AB473" s="337"/>
      <c r="AC473" s="337"/>
      <c r="AD473" s="83"/>
    </row>
    <row r="474" spans="1:30" ht="18" customHeight="1">
      <c r="A474" s="90"/>
      <c r="B474" s="107"/>
      <c r="C474" s="108"/>
      <c r="D474" s="42">
        <v>21100012204</v>
      </c>
      <c r="E474" s="43" t="s">
        <v>176</v>
      </c>
      <c r="F474" s="44" t="s">
        <v>206</v>
      </c>
      <c r="G474" s="170">
        <v>1</v>
      </c>
      <c r="H474" s="171">
        <v>30</v>
      </c>
      <c r="I474" s="172">
        <v>30</v>
      </c>
      <c r="J474" s="106">
        <v>42</v>
      </c>
      <c r="K474" s="87">
        <f t="shared" si="26"/>
        <v>1.2</v>
      </c>
      <c r="L474" s="87">
        <f t="shared" si="27"/>
        <v>1.2</v>
      </c>
      <c r="M474" s="46">
        <f t="shared" si="28"/>
        <v>63</v>
      </c>
      <c r="N474" s="337"/>
      <c r="O474" s="337"/>
      <c r="P474" s="337"/>
      <c r="Q474" s="337"/>
      <c r="R474" s="337"/>
      <c r="S474" s="337"/>
      <c r="T474" s="337"/>
      <c r="U474" s="337"/>
      <c r="V474" s="337"/>
      <c r="W474" s="337"/>
      <c r="X474" s="337"/>
      <c r="Y474" s="337"/>
      <c r="Z474" s="337"/>
      <c r="AA474" s="337"/>
      <c r="AB474" s="337"/>
      <c r="AC474" s="337"/>
      <c r="AD474" s="83"/>
    </row>
    <row r="475" spans="1:30" ht="18" customHeight="1">
      <c r="A475" s="90"/>
      <c r="B475" s="107"/>
      <c r="C475" s="108"/>
      <c r="D475" s="42">
        <v>50600115401</v>
      </c>
      <c r="E475" s="43" t="s">
        <v>282</v>
      </c>
      <c r="F475" s="44" t="s">
        <v>262</v>
      </c>
      <c r="G475" s="170">
        <v>1</v>
      </c>
      <c r="H475" s="171">
        <v>35</v>
      </c>
      <c r="I475" s="172"/>
      <c r="J475" s="106">
        <v>68</v>
      </c>
      <c r="K475" s="87">
        <f t="shared" si="26"/>
        <v>1.3</v>
      </c>
      <c r="L475" s="87">
        <f t="shared" si="27"/>
        <v>0</v>
      </c>
      <c r="M475" s="46">
        <f t="shared" si="28"/>
        <v>45.5</v>
      </c>
      <c r="N475" s="337"/>
      <c r="O475" s="337"/>
      <c r="P475" s="337"/>
      <c r="Q475" s="337"/>
      <c r="R475" s="337"/>
      <c r="S475" s="337"/>
      <c r="T475" s="337"/>
      <c r="U475" s="337"/>
      <c r="V475" s="337"/>
      <c r="W475" s="337"/>
      <c r="X475" s="337"/>
      <c r="Y475" s="337"/>
      <c r="Z475" s="337"/>
      <c r="AA475" s="337"/>
      <c r="AB475" s="337"/>
      <c r="AC475" s="337"/>
      <c r="AD475" s="83"/>
    </row>
    <row r="476" spans="1:30" ht="18" customHeight="1">
      <c r="A476" s="90"/>
      <c r="B476" s="107"/>
      <c r="C476" s="108"/>
      <c r="D476" s="42">
        <v>50600115401</v>
      </c>
      <c r="E476" s="43" t="s">
        <v>282</v>
      </c>
      <c r="F476" s="44" t="s">
        <v>262</v>
      </c>
      <c r="G476" s="170">
        <v>1</v>
      </c>
      <c r="H476" s="171"/>
      <c r="I476" s="172">
        <v>40</v>
      </c>
      <c r="J476" s="106">
        <v>39</v>
      </c>
      <c r="K476" s="87">
        <f t="shared" si="26"/>
        <v>0</v>
      </c>
      <c r="L476" s="87">
        <f t="shared" si="27"/>
        <v>1.2</v>
      </c>
      <c r="M476" s="46">
        <f t="shared" si="28"/>
        <v>36</v>
      </c>
      <c r="N476" s="337"/>
      <c r="O476" s="337"/>
      <c r="P476" s="337"/>
      <c r="Q476" s="337"/>
      <c r="R476" s="337"/>
      <c r="S476" s="337"/>
      <c r="T476" s="337"/>
      <c r="U476" s="337"/>
      <c r="V476" s="337"/>
      <c r="W476" s="337"/>
      <c r="X476" s="337"/>
      <c r="Y476" s="337"/>
      <c r="Z476" s="337"/>
      <c r="AA476" s="337"/>
      <c r="AB476" s="337"/>
      <c r="AC476" s="337"/>
      <c r="AD476" s="83"/>
    </row>
    <row r="477" spans="1:30" ht="18" customHeight="1">
      <c r="A477" s="90"/>
      <c r="B477" s="107"/>
      <c r="C477" s="108"/>
      <c r="D477" s="42">
        <v>50600115401</v>
      </c>
      <c r="E477" s="43" t="s">
        <v>282</v>
      </c>
      <c r="F477" s="44" t="s">
        <v>262</v>
      </c>
      <c r="G477" s="170">
        <v>1</v>
      </c>
      <c r="H477" s="137"/>
      <c r="I477" s="156">
        <v>40</v>
      </c>
      <c r="J477" s="106">
        <v>29</v>
      </c>
      <c r="K477" s="87">
        <f t="shared" si="26"/>
        <v>0</v>
      </c>
      <c r="L477" s="87">
        <f t="shared" si="27"/>
        <v>1</v>
      </c>
      <c r="M477" s="46">
        <f t="shared" si="28"/>
        <v>30</v>
      </c>
      <c r="N477" s="337"/>
      <c r="O477" s="337"/>
      <c r="P477" s="337"/>
      <c r="Q477" s="337"/>
      <c r="R477" s="337"/>
      <c r="S477" s="337"/>
      <c r="T477" s="337"/>
      <c r="U477" s="337"/>
      <c r="V477" s="337"/>
      <c r="W477" s="337"/>
      <c r="X477" s="337"/>
      <c r="Y477" s="337"/>
      <c r="Z477" s="337"/>
      <c r="AA477" s="337"/>
      <c r="AB477" s="337"/>
      <c r="AC477" s="337"/>
      <c r="AD477" s="83"/>
    </row>
    <row r="478" spans="1:30" ht="18" customHeight="1">
      <c r="A478" s="90"/>
      <c r="B478" s="107"/>
      <c r="C478" s="108"/>
      <c r="D478" s="42"/>
      <c r="E478" s="43" t="s">
        <v>328</v>
      </c>
      <c r="F478" s="44" t="s">
        <v>205</v>
      </c>
      <c r="G478" s="170"/>
      <c r="H478" s="137"/>
      <c r="I478" s="156"/>
      <c r="J478" s="106"/>
      <c r="K478" s="87">
        <f t="shared" si="26"/>
        <v>0</v>
      </c>
      <c r="L478" s="87">
        <f t="shared" si="27"/>
        <v>0</v>
      </c>
      <c r="M478" s="46">
        <f t="shared" si="28"/>
        <v>0</v>
      </c>
      <c r="N478" s="337"/>
      <c r="O478" s="337"/>
      <c r="P478" s="337"/>
      <c r="Q478" s="337"/>
      <c r="R478" s="337"/>
      <c r="S478" s="337"/>
      <c r="T478" s="337"/>
      <c r="U478" s="337"/>
      <c r="V478" s="337"/>
      <c r="W478" s="337"/>
      <c r="X478" s="337"/>
      <c r="Y478" s="337"/>
      <c r="Z478" s="337"/>
      <c r="AA478" s="337"/>
      <c r="AB478" s="337"/>
      <c r="AC478" s="337"/>
      <c r="AD478" s="83"/>
    </row>
    <row r="479" spans="1:30" ht="18" customHeight="1">
      <c r="A479" s="90"/>
      <c r="B479" s="107"/>
      <c r="C479" s="108"/>
      <c r="D479" s="42"/>
      <c r="E479" s="43" t="s">
        <v>430</v>
      </c>
      <c r="F479" s="44" t="s">
        <v>319</v>
      </c>
      <c r="G479" s="170">
        <v>2</v>
      </c>
      <c r="H479" s="137">
        <v>15</v>
      </c>
      <c r="I479" s="156"/>
      <c r="J479" s="106">
        <v>40</v>
      </c>
      <c r="K479" s="87">
        <f t="shared" si="26"/>
        <v>1.2</v>
      </c>
      <c r="L479" s="87">
        <f t="shared" si="27"/>
        <v>0</v>
      </c>
      <c r="M479" s="46">
        <f t="shared" si="28"/>
        <v>18</v>
      </c>
      <c r="N479" s="337"/>
      <c r="O479" s="337"/>
      <c r="P479" s="337"/>
      <c r="Q479" s="337"/>
      <c r="R479" s="337"/>
      <c r="S479" s="337"/>
      <c r="T479" s="337"/>
      <c r="U479" s="337"/>
      <c r="V479" s="337"/>
      <c r="W479" s="337"/>
      <c r="X479" s="337"/>
      <c r="Y479" s="337"/>
      <c r="Z479" s="337"/>
      <c r="AA479" s="337"/>
      <c r="AB479" s="337"/>
      <c r="AC479" s="337"/>
      <c r="AD479" s="83"/>
    </row>
    <row r="480" spans="1:30" s="225" customFormat="1" ht="18" customHeight="1">
      <c r="A480" s="121"/>
      <c r="B480" s="107"/>
      <c r="C480" s="108"/>
      <c r="D480" s="42"/>
      <c r="E480" s="43" t="s">
        <v>505</v>
      </c>
      <c r="F480" s="44" t="s">
        <v>319</v>
      </c>
      <c r="G480" s="170">
        <v>2</v>
      </c>
      <c r="H480" s="137"/>
      <c r="I480" s="156">
        <v>30</v>
      </c>
      <c r="J480" s="106">
        <v>40</v>
      </c>
      <c r="K480" s="87">
        <f t="shared" si="26"/>
        <v>0</v>
      </c>
      <c r="L480" s="87">
        <f t="shared" si="27"/>
        <v>1.2</v>
      </c>
      <c r="M480" s="46">
        <f t="shared" si="28"/>
        <v>27</v>
      </c>
      <c r="N480" s="352"/>
      <c r="O480" s="352"/>
      <c r="P480" s="352"/>
      <c r="Q480" s="352"/>
      <c r="R480" s="352"/>
      <c r="S480" s="352"/>
      <c r="T480" s="352"/>
      <c r="U480" s="352"/>
      <c r="V480" s="352"/>
      <c r="W480" s="352"/>
      <c r="X480" s="352"/>
      <c r="Y480" s="352"/>
      <c r="Z480" s="352"/>
      <c r="AA480" s="352"/>
      <c r="AB480" s="352"/>
      <c r="AC480" s="352"/>
      <c r="AD480" s="83"/>
    </row>
    <row r="481" spans="1:30" s="225" customFormat="1" ht="18" customHeight="1">
      <c r="A481" s="121"/>
      <c r="B481" s="107"/>
      <c r="C481" s="108"/>
      <c r="D481" s="42"/>
      <c r="E481" s="43" t="s">
        <v>506</v>
      </c>
      <c r="F481" s="44" t="s">
        <v>319</v>
      </c>
      <c r="G481" s="170">
        <v>2</v>
      </c>
      <c r="H481" s="137"/>
      <c r="I481" s="156">
        <v>30</v>
      </c>
      <c r="J481" s="106">
        <v>40</v>
      </c>
      <c r="K481" s="87">
        <f t="shared" si="26"/>
        <v>0</v>
      </c>
      <c r="L481" s="87">
        <f t="shared" si="27"/>
        <v>1.2</v>
      </c>
      <c r="M481" s="46">
        <f t="shared" si="28"/>
        <v>27</v>
      </c>
      <c r="N481" s="352"/>
      <c r="O481" s="352"/>
      <c r="P481" s="352"/>
      <c r="Q481" s="352"/>
      <c r="R481" s="352"/>
      <c r="S481" s="352"/>
      <c r="T481" s="352"/>
      <c r="U481" s="352"/>
      <c r="V481" s="352"/>
      <c r="W481" s="352"/>
      <c r="X481" s="352"/>
      <c r="Y481" s="352"/>
      <c r="Z481" s="352"/>
      <c r="AA481" s="352"/>
      <c r="AB481" s="352"/>
      <c r="AC481" s="352"/>
      <c r="AD481" s="83"/>
    </row>
    <row r="482" spans="1:30" ht="18" customHeight="1">
      <c r="A482" s="90"/>
      <c r="B482" s="63"/>
      <c r="C482" s="108"/>
      <c r="D482" s="42"/>
      <c r="E482" s="43" t="s">
        <v>430</v>
      </c>
      <c r="F482" s="44" t="s">
        <v>216</v>
      </c>
      <c r="G482" s="170">
        <v>2</v>
      </c>
      <c r="H482" s="137">
        <v>15</v>
      </c>
      <c r="I482" s="156">
        <v>30</v>
      </c>
      <c r="J482" s="106">
        <v>40</v>
      </c>
      <c r="K482" s="87">
        <f t="shared" si="26"/>
        <v>1.2</v>
      </c>
      <c r="L482" s="87">
        <f t="shared" si="27"/>
        <v>1.2</v>
      </c>
      <c r="M482" s="46">
        <f t="shared" si="28"/>
        <v>45</v>
      </c>
      <c r="N482" s="337"/>
      <c r="O482" s="337"/>
      <c r="P482" s="337"/>
      <c r="Q482" s="337"/>
      <c r="R482" s="337"/>
      <c r="S482" s="337"/>
      <c r="T482" s="337"/>
      <c r="U482" s="337"/>
      <c r="V482" s="337"/>
      <c r="W482" s="337"/>
      <c r="X482" s="337"/>
      <c r="Y482" s="337"/>
      <c r="Z482" s="337"/>
      <c r="AA482" s="337"/>
      <c r="AB482" s="337"/>
      <c r="AC482" s="337"/>
      <c r="AD482" s="83"/>
    </row>
    <row r="483" spans="1:30" ht="18" customHeight="1">
      <c r="A483" s="90"/>
      <c r="B483" s="107"/>
      <c r="C483" s="108"/>
      <c r="D483" s="42"/>
      <c r="E483" s="43" t="s">
        <v>267</v>
      </c>
      <c r="F483" s="44" t="s">
        <v>260</v>
      </c>
      <c r="G483" s="170">
        <v>2</v>
      </c>
      <c r="H483" s="137">
        <v>30</v>
      </c>
      <c r="I483" s="156">
        <v>30</v>
      </c>
      <c r="J483" s="106">
        <v>40</v>
      </c>
      <c r="K483" s="87">
        <f t="shared" si="26"/>
        <v>1.2</v>
      </c>
      <c r="L483" s="87">
        <f t="shared" si="27"/>
        <v>1.2</v>
      </c>
      <c r="M483" s="46">
        <f t="shared" si="28"/>
        <v>63</v>
      </c>
      <c r="N483" s="337"/>
      <c r="O483" s="337"/>
      <c r="P483" s="337"/>
      <c r="Q483" s="337"/>
      <c r="R483" s="337"/>
      <c r="S483" s="337"/>
      <c r="T483" s="337"/>
      <c r="U483" s="337"/>
      <c r="V483" s="337"/>
      <c r="W483" s="337"/>
      <c r="X483" s="337"/>
      <c r="Y483" s="337"/>
      <c r="Z483" s="337"/>
      <c r="AA483" s="337"/>
      <c r="AB483" s="337"/>
      <c r="AC483" s="337"/>
      <c r="AD483" s="83"/>
    </row>
    <row r="484" spans="1:30" ht="18" customHeight="1">
      <c r="A484" s="90"/>
      <c r="B484" s="107"/>
      <c r="C484" s="108"/>
      <c r="D484" s="42"/>
      <c r="E484" s="43" t="s">
        <v>431</v>
      </c>
      <c r="F484" s="44" t="s">
        <v>260</v>
      </c>
      <c r="G484" s="170">
        <v>2</v>
      </c>
      <c r="H484" s="144">
        <v>30</v>
      </c>
      <c r="I484" s="157">
        <v>30</v>
      </c>
      <c r="J484" s="106">
        <v>40</v>
      </c>
      <c r="K484" s="87">
        <f t="shared" si="26"/>
        <v>1.2</v>
      </c>
      <c r="L484" s="87">
        <f t="shared" si="27"/>
        <v>1.2</v>
      </c>
      <c r="M484" s="46">
        <f t="shared" si="28"/>
        <v>63</v>
      </c>
      <c r="N484" s="337"/>
      <c r="O484" s="337"/>
      <c r="P484" s="337"/>
      <c r="Q484" s="337"/>
      <c r="R484" s="337"/>
      <c r="S484" s="337"/>
      <c r="T484" s="337"/>
      <c r="U484" s="337"/>
      <c r="V484" s="337"/>
      <c r="W484" s="337"/>
      <c r="X484" s="337"/>
      <c r="Y484" s="337"/>
      <c r="Z484" s="337"/>
      <c r="AA484" s="337"/>
      <c r="AB484" s="337"/>
      <c r="AC484" s="337"/>
      <c r="AD484" s="83"/>
    </row>
    <row r="485" spans="1:30" ht="18" customHeight="1">
      <c r="A485" s="90"/>
      <c r="B485" s="107"/>
      <c r="C485" s="108"/>
      <c r="D485" s="42"/>
      <c r="E485" s="237" t="s">
        <v>395</v>
      </c>
      <c r="F485" s="238" t="s">
        <v>325</v>
      </c>
      <c r="G485" s="239">
        <v>2</v>
      </c>
      <c r="H485" s="240"/>
      <c r="I485" s="241"/>
      <c r="J485" s="242">
        <v>40</v>
      </c>
      <c r="K485" s="87">
        <f t="shared" si="26"/>
        <v>0</v>
      </c>
      <c r="L485" s="87">
        <f t="shared" si="27"/>
        <v>0</v>
      </c>
      <c r="M485" s="46">
        <f t="shared" si="28"/>
        <v>20</v>
      </c>
      <c r="N485" s="337"/>
      <c r="O485" s="337"/>
      <c r="P485" s="337"/>
      <c r="Q485" s="337"/>
      <c r="R485" s="337"/>
      <c r="S485" s="337"/>
      <c r="T485" s="337"/>
      <c r="U485" s="337"/>
      <c r="V485" s="337"/>
      <c r="W485" s="337"/>
      <c r="X485" s="337"/>
      <c r="Y485" s="337"/>
      <c r="Z485" s="337"/>
      <c r="AA485" s="337"/>
      <c r="AB485" s="337"/>
      <c r="AC485" s="337"/>
      <c r="AD485" s="83"/>
    </row>
    <row r="486" spans="1:30" s="225" customFormat="1" ht="18" customHeight="1">
      <c r="A486" s="121"/>
      <c r="B486" s="107"/>
      <c r="C486" s="108"/>
      <c r="D486" s="42"/>
      <c r="E486" s="43" t="s">
        <v>278</v>
      </c>
      <c r="F486" s="44" t="s">
        <v>320</v>
      </c>
      <c r="G486" s="170">
        <v>2</v>
      </c>
      <c r="H486" s="144">
        <v>30</v>
      </c>
      <c r="I486" s="157"/>
      <c r="J486" s="106">
        <v>40</v>
      </c>
      <c r="K486" s="87">
        <f t="shared" si="26"/>
        <v>1.2</v>
      </c>
      <c r="L486" s="87">
        <f t="shared" si="27"/>
        <v>0</v>
      </c>
      <c r="M486" s="46">
        <f t="shared" si="28"/>
        <v>36</v>
      </c>
      <c r="N486" s="352"/>
      <c r="O486" s="352"/>
      <c r="P486" s="352"/>
      <c r="Q486" s="352"/>
      <c r="R486" s="352"/>
      <c r="S486" s="352"/>
      <c r="T486" s="352"/>
      <c r="U486" s="352"/>
      <c r="V486" s="352"/>
      <c r="W486" s="352"/>
      <c r="X486" s="352"/>
      <c r="Y486" s="352"/>
      <c r="Z486" s="352"/>
      <c r="AA486" s="352"/>
      <c r="AB486" s="352"/>
      <c r="AC486" s="352"/>
      <c r="AD486" s="83"/>
    </row>
    <row r="487" spans="1:30" s="225" customFormat="1" ht="18" customHeight="1">
      <c r="A487" s="121"/>
      <c r="B487" s="107"/>
      <c r="C487" s="108"/>
      <c r="D487" s="42"/>
      <c r="E487" s="43" t="s">
        <v>503</v>
      </c>
      <c r="F487" s="44" t="s">
        <v>320</v>
      </c>
      <c r="G487" s="170">
        <v>2</v>
      </c>
      <c r="H487" s="144"/>
      <c r="I487" s="157">
        <v>30</v>
      </c>
      <c r="J487" s="106">
        <v>40</v>
      </c>
      <c r="K487" s="87">
        <f t="shared" si="26"/>
        <v>0</v>
      </c>
      <c r="L487" s="87">
        <f t="shared" si="27"/>
        <v>1.2</v>
      </c>
      <c r="M487" s="46">
        <f t="shared" si="28"/>
        <v>27</v>
      </c>
      <c r="N487" s="352"/>
      <c r="O487" s="352"/>
      <c r="P487" s="352"/>
      <c r="Q487" s="352"/>
      <c r="R487" s="352"/>
      <c r="S487" s="352"/>
      <c r="T487" s="352"/>
      <c r="U487" s="352"/>
      <c r="V487" s="352"/>
      <c r="W487" s="352"/>
      <c r="X487" s="352"/>
      <c r="Y487" s="352"/>
      <c r="Z487" s="352"/>
      <c r="AA487" s="352"/>
      <c r="AB487" s="352"/>
      <c r="AC487" s="352"/>
      <c r="AD487" s="83"/>
    </row>
    <row r="488" spans="1:30" s="225" customFormat="1" ht="18" customHeight="1">
      <c r="A488" s="121"/>
      <c r="B488" s="107"/>
      <c r="C488" s="108"/>
      <c r="D488" s="42"/>
      <c r="E488" s="43" t="s">
        <v>504</v>
      </c>
      <c r="F488" s="44" t="s">
        <v>320</v>
      </c>
      <c r="G488" s="170">
        <v>2</v>
      </c>
      <c r="H488" s="144"/>
      <c r="I488" s="157">
        <v>30</v>
      </c>
      <c r="J488" s="106">
        <v>40</v>
      </c>
      <c r="K488" s="87">
        <f t="shared" si="26"/>
        <v>0</v>
      </c>
      <c r="L488" s="87">
        <f t="shared" si="27"/>
        <v>1.2</v>
      </c>
      <c r="M488" s="46">
        <f t="shared" si="28"/>
        <v>27</v>
      </c>
      <c r="N488" s="352"/>
      <c r="O488" s="352"/>
      <c r="P488" s="352"/>
      <c r="Q488" s="352"/>
      <c r="R488" s="352"/>
      <c r="S488" s="352"/>
      <c r="T488" s="352"/>
      <c r="U488" s="352"/>
      <c r="V488" s="352"/>
      <c r="W488" s="352"/>
      <c r="X488" s="352"/>
      <c r="Y488" s="352"/>
      <c r="Z488" s="352"/>
      <c r="AA488" s="352"/>
      <c r="AB488" s="352"/>
      <c r="AC488" s="352"/>
      <c r="AD488" s="83"/>
    </row>
    <row r="489" spans="1:30" s="225" customFormat="1" ht="18" customHeight="1">
      <c r="A489" s="121"/>
      <c r="B489" s="107"/>
      <c r="C489" s="108"/>
      <c r="D489" s="42"/>
      <c r="E489" s="43" t="s">
        <v>278</v>
      </c>
      <c r="F489" s="44" t="s">
        <v>177</v>
      </c>
      <c r="G489" s="170">
        <v>2</v>
      </c>
      <c r="H489" s="144">
        <v>30</v>
      </c>
      <c r="I489" s="157">
        <v>30</v>
      </c>
      <c r="J489" s="106">
        <v>40</v>
      </c>
      <c r="K489" s="87">
        <f t="shared" si="26"/>
        <v>1.2</v>
      </c>
      <c r="L489" s="87">
        <f t="shared" si="27"/>
        <v>1.2</v>
      </c>
      <c r="M489" s="46">
        <f t="shared" si="28"/>
        <v>63</v>
      </c>
      <c r="N489" s="352"/>
      <c r="O489" s="352"/>
      <c r="P489" s="352"/>
      <c r="Q489" s="352"/>
      <c r="R489" s="352"/>
      <c r="S489" s="352"/>
      <c r="T489" s="352"/>
      <c r="U489" s="352"/>
      <c r="V489" s="352"/>
      <c r="W489" s="352"/>
      <c r="X489" s="352"/>
      <c r="Y489" s="352"/>
      <c r="Z489" s="352"/>
      <c r="AA489" s="352"/>
      <c r="AB489" s="352"/>
      <c r="AC489" s="352"/>
      <c r="AD489" s="83"/>
    </row>
    <row r="490" spans="1:30" ht="18" customHeight="1">
      <c r="A490" s="90"/>
      <c r="B490" s="107"/>
      <c r="C490" s="108"/>
      <c r="D490" s="42"/>
      <c r="E490" s="43" t="s">
        <v>278</v>
      </c>
      <c r="F490" s="44" t="s">
        <v>432</v>
      </c>
      <c r="G490" s="170">
        <v>2</v>
      </c>
      <c r="H490" s="144">
        <v>30</v>
      </c>
      <c r="I490" s="157">
        <v>30</v>
      </c>
      <c r="J490" s="106">
        <v>40</v>
      </c>
      <c r="K490" s="87">
        <f t="shared" si="26"/>
        <v>1.2</v>
      </c>
      <c r="L490" s="87">
        <f t="shared" si="27"/>
        <v>1.2</v>
      </c>
      <c r="M490" s="46">
        <f t="shared" si="28"/>
        <v>63</v>
      </c>
      <c r="N490" s="337"/>
      <c r="O490" s="337"/>
      <c r="P490" s="337"/>
      <c r="Q490" s="337"/>
      <c r="R490" s="337"/>
      <c r="S490" s="337"/>
      <c r="T490" s="337"/>
      <c r="U490" s="337"/>
      <c r="V490" s="337"/>
      <c r="W490" s="337"/>
      <c r="X490" s="337"/>
      <c r="Y490" s="337"/>
      <c r="Z490" s="337"/>
      <c r="AA490" s="337"/>
      <c r="AB490" s="337"/>
      <c r="AC490" s="337"/>
      <c r="AD490" s="83"/>
    </row>
    <row r="491" spans="1:30" ht="18" customHeight="1">
      <c r="A491" s="90"/>
      <c r="B491" s="107"/>
      <c r="C491" s="108"/>
      <c r="D491" s="42"/>
      <c r="E491" s="43" t="s">
        <v>278</v>
      </c>
      <c r="F491" s="44" t="s">
        <v>433</v>
      </c>
      <c r="G491" s="170">
        <v>2</v>
      </c>
      <c r="H491" s="144">
        <v>30</v>
      </c>
      <c r="I491" s="157">
        <v>30</v>
      </c>
      <c r="J491" s="106">
        <v>40</v>
      </c>
      <c r="K491" s="87">
        <f t="shared" si="26"/>
        <v>1.2</v>
      </c>
      <c r="L491" s="87">
        <f t="shared" si="27"/>
        <v>1.2</v>
      </c>
      <c r="M491" s="46">
        <f t="shared" si="28"/>
        <v>63</v>
      </c>
      <c r="N491" s="337"/>
      <c r="O491" s="337"/>
      <c r="P491" s="337"/>
      <c r="Q491" s="337"/>
      <c r="R491" s="337"/>
      <c r="S491" s="337"/>
      <c r="T491" s="337"/>
      <c r="U491" s="337"/>
      <c r="V491" s="337"/>
      <c r="W491" s="337"/>
      <c r="X491" s="337"/>
      <c r="Y491" s="337"/>
      <c r="Z491" s="337"/>
      <c r="AA491" s="337"/>
      <c r="AB491" s="337"/>
      <c r="AC491" s="337"/>
      <c r="AD491" s="83"/>
    </row>
    <row r="492" spans="1:30" ht="18" customHeight="1">
      <c r="A492" s="104">
        <v>24</v>
      </c>
      <c r="B492" s="60" t="s">
        <v>121</v>
      </c>
      <c r="C492" s="61" t="s">
        <v>122</v>
      </c>
      <c r="D492" s="42">
        <v>21100150001</v>
      </c>
      <c r="E492" s="43" t="s">
        <v>322</v>
      </c>
      <c r="F492" s="184" t="s">
        <v>324</v>
      </c>
      <c r="G492" s="111">
        <v>1</v>
      </c>
      <c r="H492" s="204">
        <v>4</v>
      </c>
      <c r="I492" s="204">
        <v>4</v>
      </c>
      <c r="J492" s="106">
        <v>32</v>
      </c>
      <c r="K492" s="87">
        <f t="shared" si="26"/>
        <v>1</v>
      </c>
      <c r="L492" s="87">
        <f t="shared" si="27"/>
        <v>1.1000000000000001</v>
      </c>
      <c r="M492" s="46">
        <f t="shared" si="28"/>
        <v>7.3</v>
      </c>
      <c r="N492" s="368">
        <f>67.5/15</f>
        <v>4.5</v>
      </c>
      <c r="O492" s="355"/>
      <c r="P492" s="353">
        <f>SUM(M492:M505)+N492+O492</f>
        <v>59.8</v>
      </c>
      <c r="Q492" s="355"/>
      <c r="R492" s="353">
        <v>41</v>
      </c>
      <c r="S492" s="359">
        <v>450</v>
      </c>
      <c r="T492" s="355">
        <v>450</v>
      </c>
      <c r="U492" s="359">
        <v>112</v>
      </c>
      <c r="V492" s="357">
        <v>112</v>
      </c>
      <c r="W492" s="359">
        <v>56</v>
      </c>
      <c r="X492" s="355">
        <v>56</v>
      </c>
      <c r="Y492" s="353">
        <f>ROUND((P492-T492),1)</f>
        <v>-390.2</v>
      </c>
      <c r="Z492" s="351">
        <f>IF(OR(SUM(V492:V505)="",SUM(Q492:Q505)=""),0,IF(OR(SUM(U492:U505)=320,SUM(V492:V505)&gt;0),ROUND((SUM(Q492:Q505)-SUM(V492:V505)),1),0))</f>
        <v>-112</v>
      </c>
      <c r="AA492" s="351">
        <f>IF(OR(SUM(X492:X505)="",SUM(R492:R505)=""),0,IF(OR(SUM(W492:W505)=160,SUM(X492:X505)&gt;0),ROUND((SUM(R492:R505)-SUM(X492:X505)),1),0))</f>
        <v>-15</v>
      </c>
      <c r="AB492" s="362"/>
      <c r="AC492" s="364">
        <f>SUM(Y492:AA505)</f>
        <v>-517.20000000000005</v>
      </c>
      <c r="AD492" s="83"/>
    </row>
    <row r="493" spans="1:30" ht="18" customHeight="1">
      <c r="A493" s="90"/>
      <c r="B493" s="107"/>
      <c r="C493" s="108"/>
      <c r="D493" s="42">
        <v>21100150002</v>
      </c>
      <c r="E493" s="43" t="s">
        <v>322</v>
      </c>
      <c r="F493" s="184" t="s">
        <v>325</v>
      </c>
      <c r="G493" s="141">
        <v>1</v>
      </c>
      <c r="H493" s="205">
        <v>6</v>
      </c>
      <c r="I493" s="205">
        <v>6</v>
      </c>
      <c r="J493" s="106">
        <v>28</v>
      </c>
      <c r="K493" s="87">
        <f t="shared" si="26"/>
        <v>1</v>
      </c>
      <c r="L493" s="87">
        <f t="shared" si="27"/>
        <v>1</v>
      </c>
      <c r="M493" s="46">
        <f t="shared" si="28"/>
        <v>10.5</v>
      </c>
      <c r="N493" s="337"/>
      <c r="O493" s="337"/>
      <c r="P493" s="337"/>
      <c r="Q493" s="337"/>
      <c r="R493" s="337"/>
      <c r="S493" s="337"/>
      <c r="T493" s="337"/>
      <c r="U493" s="337"/>
      <c r="V493" s="337"/>
      <c r="W493" s="337"/>
      <c r="X493" s="337"/>
      <c r="Y493" s="337"/>
      <c r="Z493" s="337"/>
      <c r="AA493" s="337"/>
      <c r="AB493" s="337"/>
      <c r="AC493" s="337"/>
      <c r="AD493" s="83"/>
    </row>
    <row r="494" spans="1:30" ht="18" customHeight="1">
      <c r="A494" s="90"/>
      <c r="B494" s="107"/>
      <c r="C494" s="108"/>
      <c r="D494" s="42">
        <v>41000010801</v>
      </c>
      <c r="E494" s="43" t="s">
        <v>322</v>
      </c>
      <c r="F494" s="184" t="s">
        <v>326</v>
      </c>
      <c r="G494" s="141">
        <v>1</v>
      </c>
      <c r="H494" s="205">
        <v>2</v>
      </c>
      <c r="I494" s="205">
        <v>4</v>
      </c>
      <c r="J494" s="106">
        <v>27</v>
      </c>
      <c r="K494" s="87">
        <f t="shared" si="26"/>
        <v>1</v>
      </c>
      <c r="L494" s="87">
        <f t="shared" si="27"/>
        <v>1</v>
      </c>
      <c r="M494" s="46">
        <f t="shared" si="28"/>
        <v>5</v>
      </c>
      <c r="N494" s="337"/>
      <c r="O494" s="337"/>
      <c r="P494" s="337"/>
      <c r="Q494" s="337"/>
      <c r="R494" s="337"/>
      <c r="S494" s="337"/>
      <c r="T494" s="337"/>
      <c r="U494" s="337"/>
      <c r="V494" s="337"/>
      <c r="W494" s="337"/>
      <c r="X494" s="337"/>
      <c r="Y494" s="337"/>
      <c r="Z494" s="337"/>
      <c r="AA494" s="337"/>
      <c r="AB494" s="337"/>
      <c r="AC494" s="337"/>
      <c r="AD494" s="83"/>
    </row>
    <row r="495" spans="1:30" ht="18" customHeight="1">
      <c r="A495" s="90"/>
      <c r="B495" s="107"/>
      <c r="C495" s="108"/>
      <c r="D495" s="42">
        <v>21100149801</v>
      </c>
      <c r="E495" s="43" t="s">
        <v>334</v>
      </c>
      <c r="F495" s="184" t="s">
        <v>169</v>
      </c>
      <c r="G495" s="141">
        <v>1</v>
      </c>
      <c r="H495" s="205">
        <v>4</v>
      </c>
      <c r="I495" s="205">
        <v>4</v>
      </c>
      <c r="J495" s="106">
        <v>37</v>
      </c>
      <c r="K495" s="87">
        <f t="shared" si="26"/>
        <v>1.2</v>
      </c>
      <c r="L495" s="87">
        <f t="shared" si="27"/>
        <v>1.2</v>
      </c>
      <c r="M495" s="46">
        <f t="shared" si="28"/>
        <v>8.4</v>
      </c>
      <c r="N495" s="337"/>
      <c r="O495" s="337"/>
      <c r="P495" s="337"/>
      <c r="Q495" s="337"/>
      <c r="R495" s="337"/>
      <c r="S495" s="337"/>
      <c r="T495" s="337"/>
      <c r="U495" s="337"/>
      <c r="V495" s="337"/>
      <c r="W495" s="337"/>
      <c r="X495" s="337"/>
      <c r="Y495" s="337"/>
      <c r="Z495" s="337"/>
      <c r="AA495" s="337"/>
      <c r="AB495" s="337"/>
      <c r="AC495" s="337"/>
      <c r="AD495" s="83"/>
    </row>
    <row r="496" spans="1:30" ht="18" customHeight="1">
      <c r="A496" s="90"/>
      <c r="B496" s="107"/>
      <c r="C496" s="108"/>
      <c r="D496" s="42">
        <v>21100149802</v>
      </c>
      <c r="E496" s="43" t="s">
        <v>334</v>
      </c>
      <c r="F496" s="184" t="s">
        <v>170</v>
      </c>
      <c r="G496" s="141">
        <v>1</v>
      </c>
      <c r="H496" s="205">
        <v>4</v>
      </c>
      <c r="I496" s="205">
        <v>4</v>
      </c>
      <c r="J496" s="106">
        <v>33</v>
      </c>
      <c r="K496" s="87">
        <f t="shared" si="26"/>
        <v>1</v>
      </c>
      <c r="L496" s="87">
        <f t="shared" si="27"/>
        <v>1.1000000000000001</v>
      </c>
      <c r="M496" s="46">
        <f t="shared" si="28"/>
        <v>7.3</v>
      </c>
      <c r="N496" s="337"/>
      <c r="O496" s="337"/>
      <c r="P496" s="337"/>
      <c r="Q496" s="337"/>
      <c r="R496" s="337"/>
      <c r="S496" s="337"/>
      <c r="T496" s="337"/>
      <c r="U496" s="337"/>
      <c r="V496" s="337"/>
      <c r="W496" s="337"/>
      <c r="X496" s="337"/>
      <c r="Y496" s="337"/>
      <c r="Z496" s="337"/>
      <c r="AA496" s="337"/>
      <c r="AB496" s="337"/>
      <c r="AC496" s="337"/>
      <c r="AD496" s="83"/>
    </row>
    <row r="497" spans="1:30" ht="18" customHeight="1">
      <c r="A497" s="90"/>
      <c r="B497" s="107"/>
      <c r="C497" s="108"/>
      <c r="D497" s="42" t="s">
        <v>311</v>
      </c>
      <c r="E497" s="43" t="s">
        <v>328</v>
      </c>
      <c r="F497" s="44" t="s">
        <v>216</v>
      </c>
      <c r="G497" s="141">
        <v>1</v>
      </c>
      <c r="H497" s="205">
        <v>2</v>
      </c>
      <c r="I497" s="205"/>
      <c r="J497" s="106">
        <v>22</v>
      </c>
      <c r="K497" s="87">
        <f t="shared" si="26"/>
        <v>0</v>
      </c>
      <c r="L497" s="87">
        <f t="shared" si="27"/>
        <v>0</v>
      </c>
      <c r="M497" s="46">
        <f t="shared" si="28"/>
        <v>0</v>
      </c>
      <c r="N497" s="337"/>
      <c r="O497" s="337"/>
      <c r="P497" s="337"/>
      <c r="Q497" s="337"/>
      <c r="R497" s="337"/>
      <c r="S497" s="337"/>
      <c r="T497" s="337"/>
      <c r="U497" s="337"/>
      <c r="V497" s="337"/>
      <c r="W497" s="337"/>
      <c r="X497" s="337"/>
      <c r="Y497" s="337"/>
      <c r="Z497" s="337"/>
      <c r="AA497" s="337"/>
      <c r="AB497" s="337"/>
      <c r="AC497" s="337"/>
      <c r="AD497" s="83"/>
    </row>
    <row r="498" spans="1:30" ht="20.25" customHeight="1">
      <c r="A498" s="90"/>
      <c r="B498" s="107"/>
      <c r="C498" s="108"/>
      <c r="D498" s="42">
        <v>71400135502</v>
      </c>
      <c r="E498" s="43" t="s">
        <v>335</v>
      </c>
      <c r="F498" s="44" t="s">
        <v>177</v>
      </c>
      <c r="G498" s="141">
        <v>1</v>
      </c>
      <c r="H498" s="205">
        <v>8</v>
      </c>
      <c r="I498" s="205">
        <v>8</v>
      </c>
      <c r="J498" s="106">
        <v>40</v>
      </c>
      <c r="K498" s="87">
        <f t="shared" si="26"/>
        <v>1.2</v>
      </c>
      <c r="L498" s="87">
        <f t="shared" si="27"/>
        <v>1.2</v>
      </c>
      <c r="M498" s="46">
        <f t="shared" si="28"/>
        <v>16.8</v>
      </c>
      <c r="N498" s="337"/>
      <c r="O498" s="337"/>
      <c r="P498" s="337"/>
      <c r="Q498" s="337"/>
      <c r="R498" s="337"/>
      <c r="S498" s="337"/>
      <c r="T498" s="337"/>
      <c r="U498" s="337"/>
      <c r="V498" s="337"/>
      <c r="W498" s="337"/>
      <c r="X498" s="337"/>
      <c r="Y498" s="337"/>
      <c r="Z498" s="337"/>
      <c r="AA498" s="337"/>
      <c r="AB498" s="337"/>
      <c r="AC498" s="337"/>
      <c r="AD498" s="83"/>
    </row>
    <row r="499" spans="1:30" ht="18" hidden="1" customHeight="1">
      <c r="A499" s="90"/>
      <c r="B499" s="107"/>
      <c r="C499" s="108"/>
      <c r="D499" s="42"/>
      <c r="E499" s="43"/>
      <c r="F499" s="44"/>
      <c r="G499" s="141"/>
      <c r="H499" s="142"/>
      <c r="I499" s="142"/>
      <c r="J499" s="106"/>
      <c r="K499" s="87">
        <f t="shared" si="26"/>
        <v>0</v>
      </c>
      <c r="L499" s="87">
        <f t="shared" si="27"/>
        <v>0</v>
      </c>
      <c r="M499" s="46">
        <f t="shared" si="28"/>
        <v>0</v>
      </c>
      <c r="N499" s="337"/>
      <c r="O499" s="337"/>
      <c r="P499" s="337"/>
      <c r="Q499" s="337"/>
      <c r="R499" s="337"/>
      <c r="S499" s="337"/>
      <c r="T499" s="337"/>
      <c r="U499" s="337"/>
      <c r="V499" s="337"/>
      <c r="W499" s="337"/>
      <c r="X499" s="337"/>
      <c r="Y499" s="337"/>
      <c r="Z499" s="337"/>
      <c r="AA499" s="337"/>
      <c r="AB499" s="337"/>
      <c r="AC499" s="337"/>
      <c r="AD499" s="83"/>
    </row>
    <row r="500" spans="1:30" ht="18" hidden="1" customHeight="1">
      <c r="A500" s="90"/>
      <c r="B500" s="107"/>
      <c r="C500" s="108"/>
      <c r="D500" s="42"/>
      <c r="E500" s="43"/>
      <c r="F500" s="44"/>
      <c r="G500" s="141"/>
      <c r="H500" s="142"/>
      <c r="I500" s="142"/>
      <c r="J500" s="106"/>
      <c r="K500" s="87">
        <f t="shared" si="26"/>
        <v>0</v>
      </c>
      <c r="L500" s="87">
        <f t="shared" si="27"/>
        <v>0</v>
      </c>
      <c r="M500" s="46">
        <f t="shared" si="28"/>
        <v>0</v>
      </c>
      <c r="N500" s="337"/>
      <c r="O500" s="337"/>
      <c r="P500" s="337"/>
      <c r="Q500" s="337"/>
      <c r="R500" s="337"/>
      <c r="S500" s="337"/>
      <c r="T500" s="337"/>
      <c r="U500" s="337"/>
      <c r="V500" s="337"/>
      <c r="W500" s="337"/>
      <c r="X500" s="337"/>
      <c r="Y500" s="337"/>
      <c r="Z500" s="337"/>
      <c r="AA500" s="337"/>
      <c r="AB500" s="337"/>
      <c r="AC500" s="337"/>
      <c r="AD500" s="83"/>
    </row>
    <row r="501" spans="1:30" ht="18" hidden="1" customHeight="1">
      <c r="A501" s="121"/>
      <c r="B501" s="107"/>
      <c r="C501" s="108"/>
      <c r="D501" s="42"/>
      <c r="E501" s="43"/>
      <c r="F501" s="44"/>
      <c r="G501" s="141"/>
      <c r="H501" s="142"/>
      <c r="I501" s="142"/>
      <c r="J501" s="106"/>
      <c r="K501" s="87">
        <f t="shared" si="26"/>
        <v>0</v>
      </c>
      <c r="L501" s="87">
        <f t="shared" si="27"/>
        <v>0</v>
      </c>
      <c r="M501" s="46">
        <f t="shared" si="28"/>
        <v>0</v>
      </c>
      <c r="N501" s="352"/>
      <c r="O501" s="352"/>
      <c r="P501" s="352"/>
      <c r="Q501" s="352"/>
      <c r="R501" s="352"/>
      <c r="S501" s="352"/>
      <c r="T501" s="352"/>
      <c r="U501" s="352"/>
      <c r="V501" s="352"/>
      <c r="W501" s="352"/>
      <c r="X501" s="352"/>
      <c r="Y501" s="352"/>
      <c r="Z501" s="352"/>
      <c r="AA501" s="352"/>
      <c r="AB501" s="352"/>
      <c r="AC501" s="352"/>
      <c r="AD501" s="83"/>
    </row>
    <row r="502" spans="1:30" ht="18" hidden="1" customHeight="1">
      <c r="A502" s="121"/>
      <c r="B502" s="107"/>
      <c r="C502" s="108"/>
      <c r="D502" s="42"/>
      <c r="E502" s="43"/>
      <c r="F502" s="44"/>
      <c r="G502" s="141"/>
      <c r="H502" s="142"/>
      <c r="I502" s="142"/>
      <c r="J502" s="106"/>
      <c r="K502" s="87">
        <f t="shared" si="26"/>
        <v>0</v>
      </c>
      <c r="L502" s="87">
        <f t="shared" si="27"/>
        <v>0</v>
      </c>
      <c r="M502" s="46">
        <f t="shared" si="28"/>
        <v>0</v>
      </c>
      <c r="N502" s="352"/>
      <c r="O502" s="352"/>
      <c r="P502" s="352"/>
      <c r="Q502" s="352"/>
      <c r="R502" s="352"/>
      <c r="S502" s="352"/>
      <c r="T502" s="352"/>
      <c r="U502" s="352"/>
      <c r="V502" s="352"/>
      <c r="W502" s="352"/>
      <c r="X502" s="352"/>
      <c r="Y502" s="352"/>
      <c r="Z502" s="352"/>
      <c r="AA502" s="352"/>
      <c r="AB502" s="352"/>
      <c r="AC502" s="352"/>
      <c r="AD502" s="83"/>
    </row>
    <row r="503" spans="1:30" ht="18" hidden="1" customHeight="1">
      <c r="A503" s="90"/>
      <c r="B503" s="107"/>
      <c r="C503" s="108"/>
      <c r="D503" s="42"/>
      <c r="E503" s="43"/>
      <c r="F503" s="44"/>
      <c r="G503" s="141"/>
      <c r="H503" s="142"/>
      <c r="I503" s="142"/>
      <c r="J503" s="106"/>
      <c r="K503" s="87">
        <f t="shared" si="26"/>
        <v>0</v>
      </c>
      <c r="L503" s="87">
        <f t="shared" si="27"/>
        <v>0</v>
      </c>
      <c r="M503" s="46">
        <f t="shared" si="28"/>
        <v>0</v>
      </c>
      <c r="N503" s="337"/>
      <c r="O503" s="337"/>
      <c r="P503" s="337"/>
      <c r="Q503" s="337"/>
      <c r="R503" s="337"/>
      <c r="S503" s="337"/>
      <c r="T503" s="337"/>
      <c r="U503" s="337"/>
      <c r="V503" s="337"/>
      <c r="W503" s="337"/>
      <c r="X503" s="337"/>
      <c r="Y503" s="337"/>
      <c r="Z503" s="337"/>
      <c r="AA503" s="337"/>
      <c r="AB503" s="337"/>
      <c r="AC503" s="337"/>
      <c r="AD503" s="83"/>
    </row>
    <row r="504" spans="1:30" ht="18" hidden="1" customHeight="1">
      <c r="A504" s="121"/>
      <c r="B504" s="107"/>
      <c r="C504" s="108"/>
      <c r="D504" s="42"/>
      <c r="E504" s="43"/>
      <c r="F504" s="44"/>
      <c r="G504" s="141"/>
      <c r="H504" s="142"/>
      <c r="I504" s="142"/>
      <c r="J504" s="106"/>
      <c r="K504" s="87">
        <f t="shared" si="26"/>
        <v>0</v>
      </c>
      <c r="L504" s="87">
        <f t="shared" si="27"/>
        <v>0</v>
      </c>
      <c r="M504" s="46">
        <f t="shared" si="28"/>
        <v>0</v>
      </c>
      <c r="N504" s="352"/>
      <c r="O504" s="352"/>
      <c r="P504" s="352"/>
      <c r="Q504" s="352"/>
      <c r="R504" s="352"/>
      <c r="S504" s="352"/>
      <c r="T504" s="352"/>
      <c r="U504" s="352"/>
      <c r="V504" s="352"/>
      <c r="W504" s="352"/>
      <c r="X504" s="352"/>
      <c r="Y504" s="352"/>
      <c r="Z504" s="352"/>
      <c r="AA504" s="352"/>
      <c r="AB504" s="352"/>
      <c r="AC504" s="352"/>
      <c r="AD504" s="83"/>
    </row>
    <row r="505" spans="1:30" ht="18" hidden="1" customHeight="1">
      <c r="A505" s="90"/>
      <c r="B505" s="107"/>
      <c r="C505" s="108"/>
      <c r="D505" s="42"/>
      <c r="E505" s="43"/>
      <c r="F505" s="44"/>
      <c r="G505" s="170"/>
      <c r="H505" s="144"/>
      <c r="I505" s="157"/>
      <c r="J505" s="106"/>
      <c r="K505" s="87">
        <f t="shared" si="26"/>
        <v>0</v>
      </c>
      <c r="L505" s="87">
        <f t="shared" si="27"/>
        <v>0</v>
      </c>
      <c r="M505" s="46">
        <f t="shared" si="28"/>
        <v>0</v>
      </c>
      <c r="N505" s="337"/>
      <c r="O505" s="337"/>
      <c r="P505" s="337"/>
      <c r="Q505" s="337"/>
      <c r="R505" s="337"/>
      <c r="S505" s="337"/>
      <c r="T505" s="337"/>
      <c r="U505" s="337"/>
      <c r="V505" s="337"/>
      <c r="W505" s="337"/>
      <c r="X505" s="337"/>
      <c r="Y505" s="337"/>
      <c r="Z505" s="337"/>
      <c r="AA505" s="337"/>
      <c r="AB505" s="337"/>
      <c r="AC505" s="337"/>
      <c r="AD505" s="83"/>
    </row>
    <row r="506" spans="1:30" ht="18" customHeight="1">
      <c r="A506" s="104">
        <v>25</v>
      </c>
      <c r="B506" s="60" t="s">
        <v>123</v>
      </c>
      <c r="C506" s="61" t="s">
        <v>124</v>
      </c>
      <c r="D506" s="42">
        <v>21100150701</v>
      </c>
      <c r="E506" s="43" t="s">
        <v>148</v>
      </c>
      <c r="F506" s="74" t="s">
        <v>149</v>
      </c>
      <c r="G506" s="141">
        <v>1</v>
      </c>
      <c r="H506" s="205">
        <v>30</v>
      </c>
      <c r="I506" s="205">
        <v>30</v>
      </c>
      <c r="J506" s="106">
        <v>22</v>
      </c>
      <c r="K506" s="87">
        <f t="shared" si="26"/>
        <v>1</v>
      </c>
      <c r="L506" s="87">
        <f t="shared" si="27"/>
        <v>1</v>
      </c>
      <c r="M506" s="46">
        <f t="shared" si="28"/>
        <v>52.5</v>
      </c>
      <c r="N506" s="368">
        <v>67.5</v>
      </c>
      <c r="O506" s="355"/>
      <c r="P506" s="353">
        <f>SUM(M506:M529)+N506+O506</f>
        <v>1312.6</v>
      </c>
      <c r="Q506" s="355">
        <v>0</v>
      </c>
      <c r="R506" s="353">
        <v>21</v>
      </c>
      <c r="S506" s="359">
        <v>450</v>
      </c>
      <c r="T506" s="355">
        <v>450</v>
      </c>
      <c r="U506" s="359">
        <v>112</v>
      </c>
      <c r="V506" s="357">
        <v>112</v>
      </c>
      <c r="W506" s="359">
        <v>56</v>
      </c>
      <c r="X506" s="355">
        <v>56</v>
      </c>
      <c r="Y506" s="353">
        <f>ROUND((P506-T506),1)</f>
        <v>862.6</v>
      </c>
      <c r="Z506" s="351">
        <f>IF(OR(SUM(V506:V529)="",SUM(Q506:Q529)=""),0,IF(OR(SUM(U506:U529)=320,SUM(V506:V529)&gt;0),ROUND((SUM(Q506:Q529)-SUM(V506:V529)),1),0))</f>
        <v>-112</v>
      </c>
      <c r="AA506" s="351">
        <f>IF(OR(SUM(X506:X529)="",SUM(R506:R529)=""),0,IF(OR(SUM(W506:W529)=160,SUM(X506:X529)&gt;0),ROUND((SUM(R506:R529)-SUM(X506:X529)),1),0))</f>
        <v>-35</v>
      </c>
      <c r="AB506" s="362"/>
      <c r="AC506" s="364">
        <f>SUM(Y506:AA529)</f>
        <v>715.6</v>
      </c>
      <c r="AD506" s="83"/>
    </row>
    <row r="507" spans="1:30" ht="18" customHeight="1">
      <c r="A507" s="90"/>
      <c r="B507" s="107"/>
      <c r="C507" s="108"/>
      <c r="D507" s="42">
        <v>21100148201</v>
      </c>
      <c r="E507" s="43" t="s">
        <v>150</v>
      </c>
      <c r="F507" s="44" t="s">
        <v>149</v>
      </c>
      <c r="G507" s="139">
        <v>1</v>
      </c>
      <c r="H507" s="205">
        <v>30</v>
      </c>
      <c r="I507" s="205">
        <v>30</v>
      </c>
      <c r="J507" s="106">
        <v>22</v>
      </c>
      <c r="K507" s="87">
        <f t="shared" si="26"/>
        <v>1</v>
      </c>
      <c r="L507" s="87">
        <f t="shared" si="27"/>
        <v>1</v>
      </c>
      <c r="M507" s="46">
        <f t="shared" si="28"/>
        <v>52.5</v>
      </c>
      <c r="N507" s="337"/>
      <c r="O507" s="337"/>
      <c r="P507" s="337"/>
      <c r="Q507" s="337"/>
      <c r="R507" s="337"/>
      <c r="S507" s="337"/>
      <c r="T507" s="337"/>
      <c r="U507" s="337"/>
      <c r="V507" s="337"/>
      <c r="W507" s="337"/>
      <c r="X507" s="337"/>
      <c r="Y507" s="337"/>
      <c r="Z507" s="337"/>
      <c r="AA507" s="337"/>
      <c r="AB507" s="337"/>
      <c r="AC507" s="337"/>
      <c r="AD507" s="83"/>
    </row>
    <row r="508" spans="1:30" ht="18" customHeight="1">
      <c r="A508" s="90"/>
      <c r="B508" s="107"/>
      <c r="C508" s="108"/>
      <c r="D508" s="42" t="s">
        <v>151</v>
      </c>
      <c r="E508" s="43" t="s">
        <v>150</v>
      </c>
      <c r="F508" s="44" t="s">
        <v>342</v>
      </c>
      <c r="G508" s="139">
        <v>1</v>
      </c>
      <c r="H508" s="205">
        <v>30</v>
      </c>
      <c r="I508" s="205">
        <v>30</v>
      </c>
      <c r="J508" s="106">
        <v>43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337"/>
      <c r="O508" s="337"/>
      <c r="P508" s="337"/>
      <c r="Q508" s="337"/>
      <c r="R508" s="337"/>
      <c r="S508" s="337"/>
      <c r="T508" s="337"/>
      <c r="U508" s="337"/>
      <c r="V508" s="337"/>
      <c r="W508" s="337"/>
      <c r="X508" s="337"/>
      <c r="Y508" s="337"/>
      <c r="Z508" s="337"/>
      <c r="AA508" s="337"/>
      <c r="AB508" s="337"/>
      <c r="AC508" s="337"/>
      <c r="AD508" s="83"/>
    </row>
    <row r="509" spans="1:30" ht="18" customHeight="1">
      <c r="A509" s="90"/>
      <c r="B509" s="107"/>
      <c r="C509" s="108"/>
      <c r="D509" s="42" t="s">
        <v>152</v>
      </c>
      <c r="E509" s="43" t="s">
        <v>153</v>
      </c>
      <c r="F509" s="44" t="s">
        <v>149</v>
      </c>
      <c r="G509" s="139">
        <v>1</v>
      </c>
      <c r="H509" s="205">
        <v>30</v>
      </c>
      <c r="I509" s="205">
        <v>30</v>
      </c>
      <c r="J509" s="106">
        <v>22</v>
      </c>
      <c r="K509" s="87">
        <f t="shared" si="26"/>
        <v>1</v>
      </c>
      <c r="L509" s="87">
        <f t="shared" si="27"/>
        <v>1</v>
      </c>
      <c r="M509" s="46">
        <f t="shared" si="28"/>
        <v>52.5</v>
      </c>
      <c r="N509" s="337"/>
      <c r="O509" s="337"/>
      <c r="P509" s="337"/>
      <c r="Q509" s="337"/>
      <c r="R509" s="337"/>
      <c r="S509" s="337"/>
      <c r="T509" s="337"/>
      <c r="U509" s="337"/>
      <c r="V509" s="337"/>
      <c r="W509" s="337"/>
      <c r="X509" s="337"/>
      <c r="Y509" s="337"/>
      <c r="Z509" s="337"/>
      <c r="AA509" s="337"/>
      <c r="AB509" s="337"/>
      <c r="AC509" s="337"/>
      <c r="AD509" s="83"/>
    </row>
    <row r="510" spans="1:30" ht="18" customHeight="1">
      <c r="A510" s="90"/>
      <c r="B510" s="107"/>
      <c r="C510" s="108"/>
      <c r="D510" s="42" t="s">
        <v>154</v>
      </c>
      <c r="E510" s="43" t="s">
        <v>155</v>
      </c>
      <c r="F510" s="44" t="s">
        <v>156</v>
      </c>
      <c r="G510" s="139">
        <v>1</v>
      </c>
      <c r="H510" s="205">
        <v>35</v>
      </c>
      <c r="I510" s="205"/>
      <c r="J510" s="106">
        <v>70</v>
      </c>
      <c r="K510" s="87">
        <f t="shared" si="26"/>
        <v>1.3</v>
      </c>
      <c r="L510" s="87">
        <f t="shared" si="27"/>
        <v>0</v>
      </c>
      <c r="M510" s="46">
        <f t="shared" si="28"/>
        <v>45.5</v>
      </c>
      <c r="N510" s="337"/>
      <c r="O510" s="337"/>
      <c r="P510" s="337"/>
      <c r="Q510" s="337"/>
      <c r="R510" s="337"/>
      <c r="S510" s="337"/>
      <c r="T510" s="337"/>
      <c r="U510" s="337"/>
      <c r="V510" s="337"/>
      <c r="W510" s="337"/>
      <c r="X510" s="337"/>
      <c r="Y510" s="337"/>
      <c r="Z510" s="337"/>
      <c r="AA510" s="337"/>
      <c r="AB510" s="337"/>
      <c r="AC510" s="337"/>
      <c r="AD510" s="83"/>
    </row>
    <row r="511" spans="1:30" ht="18" customHeight="1">
      <c r="A511" s="90"/>
      <c r="B511" s="107"/>
      <c r="C511" s="108"/>
      <c r="D511" s="42" t="s">
        <v>154</v>
      </c>
      <c r="E511" s="43" t="s">
        <v>155</v>
      </c>
      <c r="F511" s="44" t="s">
        <v>156</v>
      </c>
      <c r="G511" s="139">
        <v>1</v>
      </c>
      <c r="H511" s="205"/>
      <c r="I511" s="205">
        <v>55</v>
      </c>
      <c r="J511" s="106">
        <v>35</v>
      </c>
      <c r="K511" s="87">
        <f t="shared" si="26"/>
        <v>0</v>
      </c>
      <c r="L511" s="87">
        <f t="shared" si="27"/>
        <v>1.1000000000000001</v>
      </c>
      <c r="M511" s="46">
        <f t="shared" si="28"/>
        <v>45.4</v>
      </c>
      <c r="N511" s="337"/>
      <c r="O511" s="337"/>
      <c r="P511" s="337"/>
      <c r="Q511" s="337"/>
      <c r="R511" s="337"/>
      <c r="S511" s="337"/>
      <c r="T511" s="337"/>
      <c r="U511" s="337"/>
      <c r="V511" s="337"/>
      <c r="W511" s="337"/>
      <c r="X511" s="337"/>
      <c r="Y511" s="337"/>
      <c r="Z511" s="337"/>
      <c r="AA511" s="337"/>
      <c r="AB511" s="337"/>
      <c r="AC511" s="337"/>
      <c r="AD511" s="83"/>
    </row>
    <row r="512" spans="1:30" ht="18" customHeight="1">
      <c r="A512" s="90"/>
      <c r="B512" s="107"/>
      <c r="C512" s="108"/>
      <c r="D512" s="42" t="s">
        <v>154</v>
      </c>
      <c r="E512" s="43" t="s">
        <v>155</v>
      </c>
      <c r="F512" s="44" t="s">
        <v>156</v>
      </c>
      <c r="G512" s="139">
        <v>1</v>
      </c>
      <c r="H512" s="205"/>
      <c r="I512" s="205">
        <v>55</v>
      </c>
      <c r="J512" s="106">
        <v>35</v>
      </c>
      <c r="K512" s="87">
        <f t="shared" si="26"/>
        <v>0</v>
      </c>
      <c r="L512" s="87">
        <f t="shared" si="27"/>
        <v>1.1000000000000001</v>
      </c>
      <c r="M512" s="46">
        <f t="shared" si="28"/>
        <v>45.4</v>
      </c>
      <c r="N512" s="337"/>
      <c r="O512" s="337"/>
      <c r="P512" s="337"/>
      <c r="Q512" s="337"/>
      <c r="R512" s="337"/>
      <c r="S512" s="337"/>
      <c r="T512" s="337"/>
      <c r="U512" s="337"/>
      <c r="V512" s="337"/>
      <c r="W512" s="337"/>
      <c r="X512" s="337"/>
      <c r="Y512" s="337"/>
      <c r="Z512" s="337"/>
      <c r="AA512" s="337"/>
      <c r="AB512" s="337"/>
      <c r="AC512" s="337"/>
      <c r="AD512" s="83"/>
    </row>
    <row r="513" spans="1:30" ht="18" customHeight="1">
      <c r="A513" s="90"/>
      <c r="B513" s="107"/>
      <c r="C513" s="108"/>
      <c r="D513" s="42" t="s">
        <v>157</v>
      </c>
      <c r="E513" s="43" t="s">
        <v>158</v>
      </c>
      <c r="F513" s="44" t="s">
        <v>159</v>
      </c>
      <c r="G513" s="139">
        <v>1</v>
      </c>
      <c r="H513" s="205">
        <v>45</v>
      </c>
      <c r="I513" s="205">
        <v>30</v>
      </c>
      <c r="J513" s="106">
        <v>32</v>
      </c>
      <c r="K513" s="87">
        <f t="shared" si="26"/>
        <v>1</v>
      </c>
      <c r="L513" s="87">
        <f t="shared" si="27"/>
        <v>1.1000000000000001</v>
      </c>
      <c r="M513" s="46">
        <f t="shared" si="28"/>
        <v>69.8</v>
      </c>
      <c r="N513" s="337"/>
      <c r="O513" s="337"/>
      <c r="P513" s="337"/>
      <c r="Q513" s="337"/>
      <c r="R513" s="337"/>
      <c r="S513" s="337"/>
      <c r="T513" s="337"/>
      <c r="U513" s="337"/>
      <c r="V513" s="337"/>
      <c r="W513" s="337"/>
      <c r="X513" s="337"/>
      <c r="Y513" s="337"/>
      <c r="Z513" s="337"/>
      <c r="AA513" s="337"/>
      <c r="AB513" s="337"/>
      <c r="AC513" s="337"/>
      <c r="AD513" s="83"/>
    </row>
    <row r="514" spans="1:30" ht="18" customHeight="1">
      <c r="A514" s="90"/>
      <c r="B514" s="107"/>
      <c r="C514" s="108"/>
      <c r="D514" s="42" t="s">
        <v>160</v>
      </c>
      <c r="E514" s="43" t="s">
        <v>161</v>
      </c>
      <c r="F514" s="44" t="s">
        <v>162</v>
      </c>
      <c r="G514" s="139">
        <v>1</v>
      </c>
      <c r="H514" s="205">
        <v>30</v>
      </c>
      <c r="I514" s="205">
        <v>60</v>
      </c>
      <c r="J514" s="106">
        <v>40</v>
      </c>
      <c r="K514" s="87">
        <f t="shared" si="26"/>
        <v>1.2</v>
      </c>
      <c r="L514" s="87">
        <f t="shared" si="27"/>
        <v>1.2</v>
      </c>
      <c r="M514" s="46">
        <f t="shared" si="28"/>
        <v>90</v>
      </c>
      <c r="N514" s="337"/>
      <c r="O514" s="337"/>
      <c r="P514" s="337"/>
      <c r="Q514" s="337"/>
      <c r="R514" s="337"/>
      <c r="S514" s="337"/>
      <c r="T514" s="337"/>
      <c r="U514" s="337"/>
      <c r="V514" s="337"/>
      <c r="W514" s="337"/>
      <c r="X514" s="337"/>
      <c r="Y514" s="337"/>
      <c r="Z514" s="337"/>
      <c r="AA514" s="337"/>
      <c r="AB514" s="337"/>
      <c r="AC514" s="337"/>
      <c r="AD514" s="83"/>
    </row>
    <row r="515" spans="1:30" ht="18" customHeight="1">
      <c r="A515" s="90"/>
      <c r="B515" s="107"/>
      <c r="C515" s="108"/>
      <c r="D515" s="42"/>
      <c r="E515" s="43" t="s">
        <v>153</v>
      </c>
      <c r="F515" s="44" t="s">
        <v>163</v>
      </c>
      <c r="G515" s="139">
        <v>1</v>
      </c>
      <c r="H515" s="205">
        <v>45</v>
      </c>
      <c r="I515" s="205">
        <v>30</v>
      </c>
      <c r="J515" s="106">
        <v>40</v>
      </c>
      <c r="K515" s="87">
        <f t="shared" si="26"/>
        <v>1.2</v>
      </c>
      <c r="L515" s="87">
        <f t="shared" si="27"/>
        <v>1.2</v>
      </c>
      <c r="M515" s="46">
        <f t="shared" si="28"/>
        <v>81</v>
      </c>
      <c r="N515" s="337"/>
      <c r="O515" s="337"/>
      <c r="P515" s="337"/>
      <c r="Q515" s="337"/>
      <c r="R515" s="337"/>
      <c r="S515" s="337"/>
      <c r="T515" s="337"/>
      <c r="U515" s="337"/>
      <c r="V515" s="337"/>
      <c r="W515" s="337"/>
      <c r="X515" s="337"/>
      <c r="Y515" s="337"/>
      <c r="Z515" s="337"/>
      <c r="AA515" s="337"/>
      <c r="AB515" s="337"/>
      <c r="AC515" s="337"/>
      <c r="AD515" s="83"/>
    </row>
    <row r="516" spans="1:30" ht="18" customHeight="1">
      <c r="A516" s="90"/>
      <c r="B516" s="63"/>
      <c r="C516" s="108"/>
      <c r="D516" s="42"/>
      <c r="E516" s="127" t="s">
        <v>173</v>
      </c>
      <c r="F516" s="44" t="s">
        <v>260</v>
      </c>
      <c r="G516" s="139"/>
      <c r="H516" s="137"/>
      <c r="I516" s="156"/>
      <c r="J516" s="106"/>
      <c r="K516" s="87">
        <f t="shared" si="26"/>
        <v>0</v>
      </c>
      <c r="L516" s="87">
        <f t="shared" si="27"/>
        <v>0</v>
      </c>
      <c r="M516" s="46">
        <f t="shared" si="28"/>
        <v>0</v>
      </c>
      <c r="N516" s="337"/>
      <c r="O516" s="337"/>
      <c r="P516" s="337"/>
      <c r="Q516" s="337"/>
      <c r="R516" s="337"/>
      <c r="S516" s="337"/>
      <c r="T516" s="337"/>
      <c r="U516" s="337"/>
      <c r="V516" s="337"/>
      <c r="W516" s="337"/>
      <c r="X516" s="337"/>
      <c r="Y516" s="337"/>
      <c r="Z516" s="337"/>
      <c r="AA516" s="337"/>
      <c r="AB516" s="337"/>
      <c r="AC516" s="337"/>
      <c r="AD516" s="83"/>
    </row>
    <row r="517" spans="1:30" ht="18" customHeight="1">
      <c r="A517" s="90"/>
      <c r="B517" s="107"/>
      <c r="C517" s="108"/>
      <c r="D517" s="42"/>
      <c r="E517" s="207" t="s">
        <v>190</v>
      </c>
      <c r="F517" s="208" t="s">
        <v>68</v>
      </c>
      <c r="G517" s="221"/>
      <c r="H517" s="222"/>
      <c r="I517" s="223"/>
      <c r="J517" s="224">
        <v>37</v>
      </c>
      <c r="K517" s="87">
        <f t="shared" si="26"/>
        <v>0</v>
      </c>
      <c r="L517" s="87">
        <f t="shared" si="27"/>
        <v>0</v>
      </c>
      <c r="M517" s="46">
        <f t="shared" si="28"/>
        <v>18.5</v>
      </c>
      <c r="N517" s="337"/>
      <c r="O517" s="337"/>
      <c r="P517" s="337"/>
      <c r="Q517" s="337"/>
      <c r="R517" s="337"/>
      <c r="S517" s="337"/>
      <c r="T517" s="337"/>
      <c r="U517" s="337"/>
      <c r="V517" s="337"/>
      <c r="W517" s="337"/>
      <c r="X517" s="337"/>
      <c r="Y517" s="337"/>
      <c r="Z517" s="337"/>
      <c r="AA517" s="337"/>
      <c r="AB517" s="337"/>
      <c r="AC517" s="337"/>
      <c r="AD517" s="83"/>
    </row>
    <row r="518" spans="1:30" ht="18" customHeight="1">
      <c r="A518" s="90"/>
      <c r="B518" s="109"/>
      <c r="C518" s="108"/>
      <c r="D518" s="42"/>
      <c r="E518" s="43" t="s">
        <v>436</v>
      </c>
      <c r="F518" s="44" t="s">
        <v>202</v>
      </c>
      <c r="G518" s="139">
        <v>2</v>
      </c>
      <c r="H518" s="137">
        <v>15</v>
      </c>
      <c r="I518" s="156">
        <v>30</v>
      </c>
      <c r="J518" s="173">
        <v>40</v>
      </c>
      <c r="K518" s="87">
        <f t="shared" si="26"/>
        <v>1.2</v>
      </c>
      <c r="L518" s="87">
        <f t="shared" si="27"/>
        <v>1.2</v>
      </c>
      <c r="M518" s="46">
        <f t="shared" si="28"/>
        <v>45</v>
      </c>
      <c r="N518" s="337"/>
      <c r="O518" s="337"/>
      <c r="P518" s="337"/>
      <c r="Q518" s="337"/>
      <c r="R518" s="337"/>
      <c r="S518" s="337"/>
      <c r="T518" s="337"/>
      <c r="U518" s="337"/>
      <c r="V518" s="337"/>
      <c r="W518" s="337"/>
      <c r="X518" s="337"/>
      <c r="Y518" s="337"/>
      <c r="Z518" s="337"/>
      <c r="AA518" s="337"/>
      <c r="AB518" s="337"/>
      <c r="AC518" s="337"/>
      <c r="AD518" s="83"/>
    </row>
    <row r="519" spans="1:30" ht="18" customHeight="1">
      <c r="A519" s="90"/>
      <c r="B519" s="107"/>
      <c r="C519" s="108"/>
      <c r="D519" s="42"/>
      <c r="E519" s="43" t="s">
        <v>436</v>
      </c>
      <c r="F519" s="44" t="s">
        <v>237</v>
      </c>
      <c r="G519" s="139">
        <v>2</v>
      </c>
      <c r="H519" s="137">
        <v>15</v>
      </c>
      <c r="I519" s="156">
        <v>30</v>
      </c>
      <c r="J519" s="173">
        <v>40</v>
      </c>
      <c r="K519" s="87">
        <f t="shared" si="26"/>
        <v>1.2</v>
      </c>
      <c r="L519" s="87">
        <f t="shared" si="27"/>
        <v>1.2</v>
      </c>
      <c r="M519" s="46">
        <f t="shared" si="28"/>
        <v>45</v>
      </c>
      <c r="N519" s="337"/>
      <c r="O519" s="337"/>
      <c r="P519" s="337"/>
      <c r="Q519" s="337"/>
      <c r="R519" s="337"/>
      <c r="S519" s="337"/>
      <c r="T519" s="337"/>
      <c r="U519" s="337"/>
      <c r="V519" s="337"/>
      <c r="W519" s="337"/>
      <c r="X519" s="337"/>
      <c r="Y519" s="337"/>
      <c r="Z519" s="337"/>
      <c r="AA519" s="337"/>
      <c r="AB519" s="337"/>
      <c r="AC519" s="337"/>
      <c r="AD519" s="83"/>
    </row>
    <row r="520" spans="1:30" ht="18" customHeight="1">
      <c r="A520" s="90"/>
      <c r="B520" s="107"/>
      <c r="C520" s="108"/>
      <c r="D520" s="42"/>
      <c r="E520" s="43" t="s">
        <v>437</v>
      </c>
      <c r="F520" s="44" t="s">
        <v>216</v>
      </c>
      <c r="G520" s="139">
        <v>2</v>
      </c>
      <c r="H520" s="137">
        <v>30</v>
      </c>
      <c r="I520" s="156">
        <v>30</v>
      </c>
      <c r="J520" s="173">
        <v>40</v>
      </c>
      <c r="K520" s="87">
        <f t="shared" si="26"/>
        <v>1.2</v>
      </c>
      <c r="L520" s="87">
        <f t="shared" si="27"/>
        <v>1.2</v>
      </c>
      <c r="M520" s="46">
        <f t="shared" si="28"/>
        <v>63</v>
      </c>
      <c r="N520" s="337"/>
      <c r="O520" s="337"/>
      <c r="P520" s="337"/>
      <c r="Q520" s="337"/>
      <c r="R520" s="337"/>
      <c r="S520" s="337"/>
      <c r="T520" s="337"/>
      <c r="U520" s="337"/>
      <c r="V520" s="337"/>
      <c r="W520" s="337"/>
      <c r="X520" s="337"/>
      <c r="Y520" s="337"/>
      <c r="Z520" s="337"/>
      <c r="AA520" s="337"/>
      <c r="AB520" s="337"/>
      <c r="AC520" s="337"/>
      <c r="AD520" s="83"/>
    </row>
    <row r="521" spans="1:30" ht="18" customHeight="1">
      <c r="A521" s="121"/>
      <c r="B521" s="107"/>
      <c r="C521" s="108"/>
      <c r="D521" s="42"/>
      <c r="E521" s="43" t="s">
        <v>438</v>
      </c>
      <c r="F521" s="44" t="s">
        <v>260</v>
      </c>
      <c r="G521" s="139">
        <v>2</v>
      </c>
      <c r="H521" s="137">
        <v>30</v>
      </c>
      <c r="I521" s="156">
        <v>30</v>
      </c>
      <c r="J521" s="173">
        <v>40</v>
      </c>
      <c r="K521" s="87">
        <f t="shared" si="26"/>
        <v>1.2</v>
      </c>
      <c r="L521" s="87">
        <f t="shared" si="27"/>
        <v>1.2</v>
      </c>
      <c r="M521" s="46">
        <f t="shared" si="28"/>
        <v>63</v>
      </c>
      <c r="N521" s="352"/>
      <c r="O521" s="352"/>
      <c r="P521" s="352"/>
      <c r="Q521" s="352"/>
      <c r="R521" s="352"/>
      <c r="S521" s="352"/>
      <c r="T521" s="352"/>
      <c r="U521" s="352"/>
      <c r="V521" s="352"/>
      <c r="W521" s="352"/>
      <c r="X521" s="352"/>
      <c r="Y521" s="352"/>
      <c r="Z521" s="352"/>
      <c r="AA521" s="352"/>
      <c r="AB521" s="352"/>
      <c r="AC521" s="352"/>
      <c r="AD521" s="83"/>
    </row>
    <row r="522" spans="1:30" ht="18" customHeight="1">
      <c r="A522" s="121"/>
      <c r="B522" s="107"/>
      <c r="C522" s="108"/>
      <c r="D522" s="42"/>
      <c r="E522" s="237" t="s">
        <v>395</v>
      </c>
      <c r="F522" s="238" t="s">
        <v>260</v>
      </c>
      <c r="G522" s="243">
        <v>2</v>
      </c>
      <c r="H522" s="244"/>
      <c r="I522" s="245"/>
      <c r="J522" s="246">
        <v>40</v>
      </c>
      <c r="K522" s="87">
        <f t="shared" si="26"/>
        <v>0</v>
      </c>
      <c r="L522" s="87">
        <f t="shared" si="27"/>
        <v>0</v>
      </c>
      <c r="M522" s="46">
        <f t="shared" si="28"/>
        <v>20</v>
      </c>
      <c r="N522" s="352"/>
      <c r="O522" s="352"/>
      <c r="P522" s="352"/>
      <c r="Q522" s="352"/>
      <c r="R522" s="352"/>
      <c r="S522" s="352"/>
      <c r="T522" s="352"/>
      <c r="U522" s="352"/>
      <c r="V522" s="352"/>
      <c r="W522" s="352"/>
      <c r="X522" s="352"/>
      <c r="Y522" s="352"/>
      <c r="Z522" s="352"/>
      <c r="AA522" s="352"/>
      <c r="AB522" s="352"/>
      <c r="AC522" s="352"/>
      <c r="AD522" s="83"/>
    </row>
    <row r="523" spans="1:30" s="225" customFormat="1" ht="18" customHeight="1">
      <c r="A523" s="121"/>
      <c r="B523" s="107"/>
      <c r="C523" s="108"/>
      <c r="D523" s="42"/>
      <c r="E523" s="43" t="s">
        <v>439</v>
      </c>
      <c r="F523" s="44" t="s">
        <v>242</v>
      </c>
      <c r="G523" s="139">
        <v>2</v>
      </c>
      <c r="H523" s="137">
        <v>30</v>
      </c>
      <c r="I523" s="156">
        <v>30</v>
      </c>
      <c r="J523" s="173">
        <v>40</v>
      </c>
      <c r="K523" s="87">
        <f t="shared" si="26"/>
        <v>1.2</v>
      </c>
      <c r="L523" s="87">
        <f t="shared" si="27"/>
        <v>1.2</v>
      </c>
      <c r="M523" s="46">
        <f t="shared" si="28"/>
        <v>63</v>
      </c>
      <c r="N523" s="352"/>
      <c r="O523" s="352"/>
      <c r="P523" s="352"/>
      <c r="Q523" s="352"/>
      <c r="R523" s="352"/>
      <c r="S523" s="352"/>
      <c r="T523" s="352"/>
      <c r="U523" s="352"/>
      <c r="V523" s="352"/>
      <c r="W523" s="352"/>
      <c r="X523" s="352"/>
      <c r="Y523" s="352"/>
      <c r="Z523" s="352"/>
      <c r="AA523" s="352"/>
      <c r="AB523" s="352"/>
      <c r="AC523" s="352"/>
      <c r="AD523" s="83"/>
    </row>
    <row r="524" spans="1:30" s="225" customFormat="1" ht="18" customHeight="1">
      <c r="A524" s="121"/>
      <c r="B524" s="107"/>
      <c r="C524" s="108"/>
      <c r="D524" s="42"/>
      <c r="E524" s="43" t="s">
        <v>439</v>
      </c>
      <c r="F524" s="44" t="s">
        <v>423</v>
      </c>
      <c r="G524" s="139">
        <v>2</v>
      </c>
      <c r="H524" s="137">
        <v>30</v>
      </c>
      <c r="I524" s="156">
        <v>30</v>
      </c>
      <c r="J524" s="173">
        <v>40</v>
      </c>
      <c r="K524" s="87">
        <f t="shared" si="26"/>
        <v>1.2</v>
      </c>
      <c r="L524" s="87">
        <f t="shared" si="27"/>
        <v>1.2</v>
      </c>
      <c r="M524" s="46">
        <f t="shared" si="28"/>
        <v>63</v>
      </c>
      <c r="N524" s="352"/>
      <c r="O524" s="352"/>
      <c r="P524" s="352"/>
      <c r="Q524" s="352"/>
      <c r="R524" s="352"/>
      <c r="S524" s="352"/>
      <c r="T524" s="352"/>
      <c r="U524" s="352"/>
      <c r="V524" s="352"/>
      <c r="W524" s="352"/>
      <c r="X524" s="352"/>
      <c r="Y524" s="352"/>
      <c r="Z524" s="352"/>
      <c r="AA524" s="352"/>
      <c r="AB524" s="352"/>
      <c r="AC524" s="352"/>
      <c r="AD524" s="83"/>
    </row>
    <row r="525" spans="1:30" s="225" customFormat="1" ht="18" customHeight="1">
      <c r="A525" s="121"/>
      <c r="B525" s="107"/>
      <c r="C525" s="108"/>
      <c r="D525" s="42"/>
      <c r="E525" s="43" t="s">
        <v>440</v>
      </c>
      <c r="F525" s="44" t="s">
        <v>262</v>
      </c>
      <c r="G525" s="139">
        <v>2</v>
      </c>
      <c r="H525" s="137">
        <v>35</v>
      </c>
      <c r="I525" s="156"/>
      <c r="J525" s="173">
        <v>40</v>
      </c>
      <c r="K525" s="87">
        <f t="shared" si="26"/>
        <v>1.2</v>
      </c>
      <c r="L525" s="87">
        <f t="shared" si="27"/>
        <v>0</v>
      </c>
      <c r="M525" s="46">
        <f t="shared" si="28"/>
        <v>42</v>
      </c>
      <c r="N525" s="352"/>
      <c r="O525" s="352"/>
      <c r="P525" s="352"/>
      <c r="Q525" s="352"/>
      <c r="R525" s="352"/>
      <c r="S525" s="352"/>
      <c r="T525" s="352"/>
      <c r="U525" s="352"/>
      <c r="V525" s="352"/>
      <c r="W525" s="352"/>
      <c r="X525" s="352"/>
      <c r="Y525" s="352"/>
      <c r="Z525" s="352"/>
      <c r="AA525" s="352"/>
      <c r="AB525" s="352"/>
      <c r="AC525" s="352"/>
      <c r="AD525" s="83"/>
    </row>
    <row r="526" spans="1:30" s="225" customFormat="1" ht="18" customHeight="1">
      <c r="A526" s="121"/>
      <c r="B526" s="107"/>
      <c r="C526" s="108"/>
      <c r="D526" s="42"/>
      <c r="E526" s="43" t="s">
        <v>508</v>
      </c>
      <c r="F526" s="44" t="s">
        <v>262</v>
      </c>
      <c r="G526" s="139">
        <v>2</v>
      </c>
      <c r="H526" s="137"/>
      <c r="I526" s="156">
        <v>40</v>
      </c>
      <c r="J526" s="173">
        <v>40</v>
      </c>
      <c r="K526" s="87">
        <f t="shared" si="26"/>
        <v>0</v>
      </c>
      <c r="L526" s="87">
        <f t="shared" si="27"/>
        <v>1.2</v>
      </c>
      <c r="M526" s="46">
        <f t="shared" si="28"/>
        <v>36</v>
      </c>
      <c r="N526" s="352"/>
      <c r="O526" s="352"/>
      <c r="P526" s="352"/>
      <c r="Q526" s="352"/>
      <c r="R526" s="352"/>
      <c r="S526" s="352"/>
      <c r="T526" s="352"/>
      <c r="U526" s="352"/>
      <c r="V526" s="352"/>
      <c r="W526" s="352"/>
      <c r="X526" s="352"/>
      <c r="Y526" s="352"/>
      <c r="Z526" s="352"/>
      <c r="AA526" s="352"/>
      <c r="AB526" s="352"/>
      <c r="AC526" s="352"/>
      <c r="AD526" s="83"/>
    </row>
    <row r="527" spans="1:30" ht="18" customHeight="1">
      <c r="A527" s="90"/>
      <c r="B527" s="107"/>
      <c r="C527" s="108"/>
      <c r="D527" s="42"/>
      <c r="E527" s="43" t="s">
        <v>507</v>
      </c>
      <c r="F527" s="44" t="s">
        <v>413</v>
      </c>
      <c r="G527" s="139">
        <v>2</v>
      </c>
      <c r="H527" s="137"/>
      <c r="I527" s="156">
        <v>40</v>
      </c>
      <c r="J527" s="173">
        <v>40</v>
      </c>
      <c r="K527" s="87">
        <f t="shared" si="26"/>
        <v>0</v>
      </c>
      <c r="L527" s="87">
        <f t="shared" si="27"/>
        <v>1.2</v>
      </c>
      <c r="M527" s="46">
        <f t="shared" si="28"/>
        <v>36</v>
      </c>
      <c r="N527" s="337"/>
      <c r="O527" s="337"/>
      <c r="P527" s="337"/>
      <c r="Q527" s="337"/>
      <c r="R527" s="337"/>
      <c r="S527" s="337"/>
      <c r="T527" s="337"/>
      <c r="U527" s="337"/>
      <c r="V527" s="337"/>
      <c r="W527" s="337"/>
      <c r="X527" s="337"/>
      <c r="Y527" s="337"/>
      <c r="Z527" s="337"/>
      <c r="AA527" s="337"/>
      <c r="AB527" s="337"/>
      <c r="AC527" s="337"/>
      <c r="AD527" s="83"/>
    </row>
    <row r="528" spans="1:30" ht="18" customHeight="1">
      <c r="A528" s="90"/>
      <c r="B528" s="107"/>
      <c r="C528" s="108"/>
      <c r="D528" s="42"/>
      <c r="E528" s="43" t="s">
        <v>438</v>
      </c>
      <c r="F528" s="44" t="s">
        <v>446</v>
      </c>
      <c r="G528" s="139">
        <v>2</v>
      </c>
      <c r="H528" s="137">
        <v>30</v>
      </c>
      <c r="I528" s="156">
        <v>30</v>
      </c>
      <c r="J528" s="173">
        <v>40</v>
      </c>
      <c r="K528" s="87">
        <f t="shared" si="26"/>
        <v>1.2</v>
      </c>
      <c r="L528" s="87">
        <f t="shared" si="27"/>
        <v>1.2</v>
      </c>
      <c r="M528" s="46">
        <f t="shared" si="28"/>
        <v>63</v>
      </c>
      <c r="N528" s="337"/>
      <c r="O528" s="337"/>
      <c r="P528" s="337"/>
      <c r="Q528" s="337"/>
      <c r="R528" s="337"/>
      <c r="S528" s="337"/>
      <c r="T528" s="337"/>
      <c r="U528" s="337"/>
      <c r="V528" s="337"/>
      <c r="W528" s="337"/>
      <c r="X528" s="337"/>
      <c r="Y528" s="337"/>
      <c r="Z528" s="337"/>
      <c r="AA528" s="352"/>
      <c r="AB528" s="337"/>
      <c r="AC528" s="337"/>
      <c r="AD528" s="83"/>
    </row>
    <row r="529" spans="1:30" ht="18" customHeight="1">
      <c r="A529" s="90"/>
      <c r="B529" s="109"/>
      <c r="C529" s="110"/>
      <c r="D529" s="42"/>
      <c r="E529" s="43" t="s">
        <v>161</v>
      </c>
      <c r="F529" s="44" t="s">
        <v>455</v>
      </c>
      <c r="G529" s="139">
        <v>2</v>
      </c>
      <c r="H529" s="137">
        <v>30</v>
      </c>
      <c r="I529" s="156">
        <v>60</v>
      </c>
      <c r="J529" s="173">
        <v>40</v>
      </c>
      <c r="K529" s="87">
        <f t="shared" si="26"/>
        <v>1.2</v>
      </c>
      <c r="L529" s="87">
        <f t="shared" si="27"/>
        <v>1.2</v>
      </c>
      <c r="M529" s="46">
        <f t="shared" si="28"/>
        <v>90</v>
      </c>
      <c r="N529" s="332"/>
      <c r="O529" s="332"/>
      <c r="P529" s="332"/>
      <c r="Q529" s="332"/>
      <c r="R529" s="332"/>
      <c r="S529" s="332"/>
      <c r="T529" s="332"/>
      <c r="U529" s="332"/>
      <c r="V529" s="332"/>
      <c r="W529" s="332"/>
      <c r="X529" s="332"/>
      <c r="Y529" s="332"/>
      <c r="Z529" s="332"/>
      <c r="AA529" s="337"/>
      <c r="AB529" s="332"/>
      <c r="AC529" s="332"/>
      <c r="AD529" s="83"/>
    </row>
    <row r="530" spans="1:30" ht="18" customHeight="1">
      <c r="A530" s="104">
        <v>26</v>
      </c>
      <c r="B530" s="60" t="s">
        <v>125</v>
      </c>
      <c r="C530" s="61" t="s">
        <v>126</v>
      </c>
      <c r="D530" s="42">
        <v>71400174902</v>
      </c>
      <c r="E530" s="43" t="s">
        <v>278</v>
      </c>
      <c r="F530" s="44" t="s">
        <v>242</v>
      </c>
      <c r="G530" s="136">
        <v>1</v>
      </c>
      <c r="H530" s="137">
        <v>32</v>
      </c>
      <c r="I530" s="156">
        <v>0</v>
      </c>
      <c r="J530" s="173">
        <v>80</v>
      </c>
      <c r="K530" s="87">
        <f t="shared" si="26"/>
        <v>1.3</v>
      </c>
      <c r="L530" s="87">
        <f t="shared" si="27"/>
        <v>0</v>
      </c>
      <c r="M530" s="46">
        <f t="shared" si="28"/>
        <v>41.6</v>
      </c>
      <c r="N530" s="368">
        <v>67.5</v>
      </c>
      <c r="O530" s="355"/>
      <c r="P530" s="353">
        <f>SUM(M530:M549)+N530+O530</f>
        <v>809.49999999999989</v>
      </c>
      <c r="Q530" s="355">
        <v>0</v>
      </c>
      <c r="R530" s="353">
        <v>56</v>
      </c>
      <c r="S530" s="359">
        <v>450</v>
      </c>
      <c r="T530" s="355">
        <v>450</v>
      </c>
      <c r="U530" s="359">
        <v>112</v>
      </c>
      <c r="V530" s="357">
        <v>112</v>
      </c>
      <c r="W530" s="359">
        <v>56</v>
      </c>
      <c r="X530" s="355">
        <v>56</v>
      </c>
      <c r="Y530" s="353">
        <f>ROUND((P530-T530),1)</f>
        <v>359.5</v>
      </c>
      <c r="Z530" s="351">
        <f>IF(OR(SUM(V530:V549)="",SUM(Q530:Q549)=""),0,IF(OR(SUM(U530:U549)=320,SUM(V530:V549)&gt;0),ROUND((SUM(Q530:Q549)-SUM(V530:V549)),1),0))</f>
        <v>-112</v>
      </c>
      <c r="AA530" s="351">
        <f>IF(OR(SUM(X530:X549)="",SUM(R530:R549)=""),0,IF(OR(SUM(W530:W549)=160,SUM(X530:X549)&gt;0),ROUND((SUM(R530:R549)-SUM(X530:X549)),1),0))</f>
        <v>0</v>
      </c>
      <c r="AB530" s="362"/>
      <c r="AC530" s="364">
        <f>SUM(Y530:AA549)</f>
        <v>247.5</v>
      </c>
      <c r="AD530" s="83"/>
    </row>
    <row r="531" spans="1:30" ht="18" customHeight="1">
      <c r="A531" s="90"/>
      <c r="B531" s="107"/>
      <c r="C531" s="108"/>
      <c r="D531" s="42">
        <v>21100150202</v>
      </c>
      <c r="E531" s="207" t="s">
        <v>190</v>
      </c>
      <c r="F531" s="208" t="s">
        <v>170</v>
      </c>
      <c r="G531" s="221">
        <v>1</v>
      </c>
      <c r="H531" s="222">
        <v>0</v>
      </c>
      <c r="I531" s="223">
        <v>45</v>
      </c>
      <c r="J531" s="224">
        <v>33</v>
      </c>
      <c r="K531" s="87">
        <f t="shared" si="26"/>
        <v>0</v>
      </c>
      <c r="L531" s="87">
        <f t="shared" si="27"/>
        <v>0</v>
      </c>
      <c r="M531" s="46">
        <f t="shared" si="28"/>
        <v>16.5</v>
      </c>
      <c r="N531" s="369"/>
      <c r="O531" s="337"/>
      <c r="P531" s="337"/>
      <c r="Q531" s="337"/>
      <c r="R531" s="337"/>
      <c r="S531" s="337"/>
      <c r="T531" s="337"/>
      <c r="U531" s="337"/>
      <c r="V531" s="337"/>
      <c r="W531" s="337"/>
      <c r="X531" s="337"/>
      <c r="Y531" s="337"/>
      <c r="Z531" s="337"/>
      <c r="AA531" s="337"/>
      <c r="AB531" s="337"/>
      <c r="AC531" s="337"/>
      <c r="AD531" s="83"/>
    </row>
    <row r="532" spans="1:30" ht="18" customHeight="1">
      <c r="A532" s="90"/>
      <c r="B532" s="107"/>
      <c r="C532" s="108"/>
      <c r="D532" s="42">
        <v>21100151401</v>
      </c>
      <c r="E532" s="43" t="s">
        <v>286</v>
      </c>
      <c r="F532" s="44" t="s">
        <v>189</v>
      </c>
      <c r="G532" s="139">
        <v>1</v>
      </c>
      <c r="H532" s="137">
        <v>15</v>
      </c>
      <c r="I532" s="156">
        <v>30</v>
      </c>
      <c r="J532" s="173">
        <v>28</v>
      </c>
      <c r="K532" s="87">
        <f t="shared" si="26"/>
        <v>1</v>
      </c>
      <c r="L532" s="87">
        <f t="shared" si="27"/>
        <v>1</v>
      </c>
      <c r="M532" s="46">
        <f t="shared" si="28"/>
        <v>37.5</v>
      </c>
      <c r="N532" s="369"/>
      <c r="O532" s="337"/>
      <c r="P532" s="337"/>
      <c r="Q532" s="337"/>
      <c r="R532" s="337"/>
      <c r="S532" s="337"/>
      <c r="T532" s="337"/>
      <c r="U532" s="337"/>
      <c r="V532" s="337"/>
      <c r="W532" s="337"/>
      <c r="X532" s="337"/>
      <c r="Y532" s="337"/>
      <c r="Z532" s="337"/>
      <c r="AA532" s="337"/>
      <c r="AB532" s="337"/>
      <c r="AC532" s="337"/>
      <c r="AD532" s="83"/>
    </row>
    <row r="533" spans="1:30" ht="18" customHeight="1">
      <c r="A533" s="90"/>
      <c r="B533" s="107"/>
      <c r="C533" s="108"/>
      <c r="D533" s="42">
        <v>41000092701</v>
      </c>
      <c r="E533" s="43" t="s">
        <v>287</v>
      </c>
      <c r="F533" s="44" t="s">
        <v>159</v>
      </c>
      <c r="G533" s="139">
        <v>1</v>
      </c>
      <c r="H533" s="137">
        <v>15</v>
      </c>
      <c r="I533" s="156">
        <v>30</v>
      </c>
      <c r="J533" s="173">
        <v>32</v>
      </c>
      <c r="K533" s="87">
        <f t="shared" ref="K533:K596" si="29">IF(OR(LEFT(E533,2)="ĐA",LEFT(E533,2)="DA",LEFT(E533,5)="Đồ án",LEFT(E533,5)="Đồán ",LEFT(E533,9)="Sinh hoạt",LEFT(E533,9)="sinh hoạt",LEFT(E533,6)="Cố vấn",LEFT(E533,6)="cố vấn",LEFT(E533,4)="cvht",LEFT(E533,4)="CVHT",LEFT(E533,4)="shcn",LEFT(E533,4)="SHCN"),0,(IF(AND(H533&gt;0,J533&gt;0),IF(J533&gt;60,1.3,IF(J533&gt;35,1.2,1)),0)))</f>
        <v>1</v>
      </c>
      <c r="L533" s="87">
        <f t="shared" ref="L533:L596" si="30">IF(OR(LEFT(E533,2)="ĐA",LEFT(E533,2)="DA",LEFT(E533,5)="Đồ án",LEFT(E533,5)="Đồán "),0,IF(AND(J533&gt;0,I533&gt;0),IF(AND(OR(LEFT(E533,4)="GDQP",LEFT(E533,4)="gdqp",LEFT(E533,19)="Giáo dục quốc phòng"),J533&gt;50),1.3,IF(J533&gt;35,1.2,IF(J533&gt;29,1.1,1))),0))</f>
        <v>1.1000000000000001</v>
      </c>
      <c r="M533" s="46">
        <f t="shared" ref="M533:M596" si="31">ROUND(IF(OR(LEFT(E533,2)="ĐA",LEFT(E533,2)="DA",LEFT(E533,5)="Đồ án",LEFT(E533,5)="Đồán "),J533*0.5,(IF(H533&gt;0,H533*K533,"0")+IF(I533&gt;0,(I533*0.75)*L533,"0"))),1)</f>
        <v>39.799999999999997</v>
      </c>
      <c r="N533" s="369"/>
      <c r="O533" s="337"/>
      <c r="P533" s="337"/>
      <c r="Q533" s="337"/>
      <c r="R533" s="337"/>
      <c r="S533" s="337"/>
      <c r="T533" s="337"/>
      <c r="U533" s="337"/>
      <c r="V533" s="337"/>
      <c r="W533" s="337"/>
      <c r="X533" s="337"/>
      <c r="Y533" s="337"/>
      <c r="Z533" s="337"/>
      <c r="AA533" s="337"/>
      <c r="AB533" s="337"/>
      <c r="AC533" s="337"/>
      <c r="AD533" s="83"/>
    </row>
    <row r="534" spans="1:30" ht="18" customHeight="1">
      <c r="A534" s="90"/>
      <c r="B534" s="107"/>
      <c r="C534" s="108"/>
      <c r="D534" s="42">
        <v>21100124301</v>
      </c>
      <c r="E534" s="43" t="s">
        <v>288</v>
      </c>
      <c r="F534" s="44" t="s">
        <v>260</v>
      </c>
      <c r="G534" s="139">
        <v>1</v>
      </c>
      <c r="H534" s="137">
        <v>30</v>
      </c>
      <c r="I534" s="156">
        <v>30</v>
      </c>
      <c r="J534" s="173">
        <v>55</v>
      </c>
      <c r="K534" s="87">
        <f t="shared" si="29"/>
        <v>1.2</v>
      </c>
      <c r="L534" s="87">
        <f t="shared" si="30"/>
        <v>1.2</v>
      </c>
      <c r="M534" s="46">
        <f t="shared" si="31"/>
        <v>63</v>
      </c>
      <c r="N534" s="369"/>
      <c r="O534" s="337"/>
      <c r="P534" s="337"/>
      <c r="Q534" s="337"/>
      <c r="R534" s="337"/>
      <c r="S534" s="337"/>
      <c r="T534" s="337"/>
      <c r="U534" s="337"/>
      <c r="V534" s="337"/>
      <c r="W534" s="337"/>
      <c r="X534" s="337"/>
      <c r="Y534" s="337"/>
      <c r="Z534" s="337"/>
      <c r="AA534" s="337"/>
      <c r="AB534" s="337"/>
      <c r="AC534" s="337"/>
      <c r="AD534" s="83"/>
    </row>
    <row r="535" spans="1:30" ht="18" customHeight="1">
      <c r="A535" s="90"/>
      <c r="B535" s="107"/>
      <c r="C535" s="108"/>
      <c r="D535" s="42">
        <v>20200014401</v>
      </c>
      <c r="E535" s="43" t="s">
        <v>288</v>
      </c>
      <c r="F535" s="44" t="s">
        <v>202</v>
      </c>
      <c r="G535" s="139">
        <v>1</v>
      </c>
      <c r="H535" s="137">
        <v>15</v>
      </c>
      <c r="I535" s="156">
        <v>30</v>
      </c>
      <c r="J535" s="173">
        <v>41</v>
      </c>
      <c r="K535" s="87">
        <f t="shared" si="29"/>
        <v>1.2</v>
      </c>
      <c r="L535" s="87">
        <f t="shared" si="30"/>
        <v>1.2</v>
      </c>
      <c r="M535" s="46">
        <f t="shared" si="31"/>
        <v>45</v>
      </c>
      <c r="N535" s="369"/>
      <c r="O535" s="337"/>
      <c r="P535" s="337"/>
      <c r="Q535" s="337"/>
      <c r="R535" s="337"/>
      <c r="S535" s="337"/>
      <c r="T535" s="337"/>
      <c r="U535" s="337"/>
      <c r="V535" s="337"/>
      <c r="W535" s="337"/>
      <c r="X535" s="337"/>
      <c r="Y535" s="337"/>
      <c r="Z535" s="337"/>
      <c r="AA535" s="337"/>
      <c r="AB535" s="337"/>
      <c r="AC535" s="337"/>
      <c r="AD535" s="83"/>
    </row>
    <row r="536" spans="1:30" ht="18" customHeight="1">
      <c r="A536" s="90"/>
      <c r="B536" s="107"/>
      <c r="C536" s="108"/>
      <c r="D536" s="42">
        <v>20200014402</v>
      </c>
      <c r="E536" s="43" t="s">
        <v>288</v>
      </c>
      <c r="F536" s="44" t="s">
        <v>237</v>
      </c>
      <c r="G536" s="139">
        <v>1</v>
      </c>
      <c r="H536" s="137">
        <v>15</v>
      </c>
      <c r="I536" s="156">
        <v>30</v>
      </c>
      <c r="J536" s="173">
        <v>44</v>
      </c>
      <c r="K536" s="87">
        <f t="shared" si="29"/>
        <v>1.2</v>
      </c>
      <c r="L536" s="87">
        <f t="shared" si="30"/>
        <v>1.2</v>
      </c>
      <c r="M536" s="46">
        <f t="shared" si="31"/>
        <v>45</v>
      </c>
      <c r="N536" s="369"/>
      <c r="O536" s="337"/>
      <c r="P536" s="337"/>
      <c r="Q536" s="337"/>
      <c r="R536" s="337"/>
      <c r="S536" s="337"/>
      <c r="T536" s="337"/>
      <c r="U536" s="337"/>
      <c r="V536" s="337"/>
      <c r="W536" s="337"/>
      <c r="X536" s="337"/>
      <c r="Y536" s="337"/>
      <c r="Z536" s="337"/>
      <c r="AA536" s="337"/>
      <c r="AB536" s="337"/>
      <c r="AC536" s="337"/>
      <c r="AD536" s="83"/>
    </row>
    <row r="537" spans="1:30" ht="18" customHeight="1">
      <c r="A537" s="90"/>
      <c r="B537" s="107"/>
      <c r="C537" s="108"/>
      <c r="D537" s="42">
        <v>71400174901</v>
      </c>
      <c r="E537" s="43" t="s">
        <v>278</v>
      </c>
      <c r="F537" s="44" t="s">
        <v>243</v>
      </c>
      <c r="G537" s="139">
        <v>1</v>
      </c>
      <c r="H537" s="137">
        <v>32</v>
      </c>
      <c r="I537" s="156">
        <v>28</v>
      </c>
      <c r="J537" s="173">
        <v>47</v>
      </c>
      <c r="K537" s="87">
        <f t="shared" si="29"/>
        <v>1.2</v>
      </c>
      <c r="L537" s="87">
        <f t="shared" si="30"/>
        <v>1.2</v>
      </c>
      <c r="M537" s="46">
        <f t="shared" si="31"/>
        <v>63.6</v>
      </c>
      <c r="N537" s="369"/>
      <c r="O537" s="337"/>
      <c r="P537" s="337"/>
      <c r="Q537" s="337"/>
      <c r="R537" s="337"/>
      <c r="S537" s="337"/>
      <c r="T537" s="337"/>
      <c r="U537" s="337"/>
      <c r="V537" s="337"/>
      <c r="W537" s="337"/>
      <c r="X537" s="337"/>
      <c r="Y537" s="337"/>
      <c r="Z537" s="337"/>
      <c r="AA537" s="337"/>
      <c r="AB537" s="337"/>
      <c r="AC537" s="337"/>
      <c r="AD537" s="83"/>
    </row>
    <row r="538" spans="1:30" ht="18" customHeight="1">
      <c r="A538" s="90"/>
      <c r="B538" s="107"/>
      <c r="C538" s="108"/>
      <c r="D538" s="42">
        <v>71400174902</v>
      </c>
      <c r="E538" s="127" t="s">
        <v>278</v>
      </c>
      <c r="F538" s="184" t="s">
        <v>242</v>
      </c>
      <c r="G538" s="139">
        <v>1</v>
      </c>
      <c r="H538" s="137">
        <v>0</v>
      </c>
      <c r="I538" s="156">
        <v>28</v>
      </c>
      <c r="J538" s="173">
        <v>40</v>
      </c>
      <c r="K538" s="87">
        <f t="shared" si="29"/>
        <v>0</v>
      </c>
      <c r="L538" s="87">
        <f t="shared" si="30"/>
        <v>1.2</v>
      </c>
      <c r="M538" s="46">
        <f t="shared" si="31"/>
        <v>25.2</v>
      </c>
      <c r="N538" s="369"/>
      <c r="O538" s="337"/>
      <c r="P538" s="337"/>
      <c r="Q538" s="337"/>
      <c r="R538" s="337"/>
      <c r="S538" s="337"/>
      <c r="T538" s="337"/>
      <c r="U538" s="337"/>
      <c r="V538" s="337"/>
      <c r="W538" s="337"/>
      <c r="X538" s="337"/>
      <c r="Y538" s="337"/>
      <c r="Z538" s="337"/>
      <c r="AA538" s="337"/>
      <c r="AB538" s="337"/>
      <c r="AC538" s="337"/>
      <c r="AD538" s="83"/>
    </row>
    <row r="539" spans="1:30" ht="18" customHeight="1">
      <c r="A539" s="90"/>
      <c r="B539" s="107"/>
      <c r="C539" s="108"/>
      <c r="D539" s="42">
        <v>71400174902</v>
      </c>
      <c r="E539" s="43" t="s">
        <v>278</v>
      </c>
      <c r="F539" s="44" t="s">
        <v>242</v>
      </c>
      <c r="G539" s="139">
        <v>1</v>
      </c>
      <c r="H539" s="137">
        <v>0</v>
      </c>
      <c r="I539" s="156">
        <v>28</v>
      </c>
      <c r="J539" s="173">
        <v>40</v>
      </c>
      <c r="K539" s="87">
        <f t="shared" si="29"/>
        <v>0</v>
      </c>
      <c r="L539" s="87">
        <f t="shared" si="30"/>
        <v>1.2</v>
      </c>
      <c r="M539" s="46">
        <f t="shared" si="31"/>
        <v>25.2</v>
      </c>
      <c r="N539" s="369"/>
      <c r="O539" s="337"/>
      <c r="P539" s="337"/>
      <c r="Q539" s="337"/>
      <c r="R539" s="337"/>
      <c r="S539" s="337"/>
      <c r="T539" s="337"/>
      <c r="U539" s="337"/>
      <c r="V539" s="337"/>
      <c r="W539" s="337"/>
      <c r="X539" s="337"/>
      <c r="Y539" s="337"/>
      <c r="Z539" s="337"/>
      <c r="AA539" s="337"/>
      <c r="AB539" s="337"/>
      <c r="AC539" s="337"/>
      <c r="AD539" s="83"/>
    </row>
    <row r="540" spans="1:30" ht="18" customHeight="1">
      <c r="A540" s="121"/>
      <c r="B540" s="107"/>
      <c r="C540" s="108"/>
      <c r="D540" s="42"/>
      <c r="E540" s="43" t="s">
        <v>173</v>
      </c>
      <c r="F540" s="44" t="s">
        <v>320</v>
      </c>
      <c r="G540" s="139"/>
      <c r="H540" s="137"/>
      <c r="I540" s="156"/>
      <c r="J540" s="173"/>
      <c r="K540" s="87">
        <f t="shared" si="29"/>
        <v>0</v>
      </c>
      <c r="L540" s="87">
        <f t="shared" si="30"/>
        <v>0</v>
      </c>
      <c r="M540" s="46">
        <f t="shared" si="31"/>
        <v>0</v>
      </c>
      <c r="N540" s="369"/>
      <c r="O540" s="352"/>
      <c r="P540" s="352"/>
      <c r="Q540" s="352"/>
      <c r="R540" s="352"/>
      <c r="S540" s="352"/>
      <c r="T540" s="352"/>
      <c r="U540" s="352"/>
      <c r="V540" s="352"/>
      <c r="W540" s="352"/>
      <c r="X540" s="352"/>
      <c r="Y540" s="352"/>
      <c r="Z540" s="352"/>
      <c r="AA540" s="352"/>
      <c r="AB540" s="352"/>
      <c r="AC540" s="352"/>
      <c r="AD540" s="83"/>
    </row>
    <row r="541" spans="1:30" ht="18" customHeight="1">
      <c r="A541" s="121"/>
      <c r="B541" s="107"/>
      <c r="C541" s="108"/>
      <c r="D541" s="42"/>
      <c r="E541" s="43" t="s">
        <v>439</v>
      </c>
      <c r="F541" s="44" t="s">
        <v>319</v>
      </c>
      <c r="G541" s="139">
        <v>2</v>
      </c>
      <c r="H541" s="137">
        <v>45</v>
      </c>
      <c r="I541" s="156"/>
      <c r="J541" s="173">
        <v>40</v>
      </c>
      <c r="K541" s="87">
        <f t="shared" si="29"/>
        <v>1.2</v>
      </c>
      <c r="L541" s="87">
        <f t="shared" si="30"/>
        <v>0</v>
      </c>
      <c r="M541" s="46">
        <f t="shared" si="31"/>
        <v>54</v>
      </c>
      <c r="N541" s="369"/>
      <c r="O541" s="352"/>
      <c r="P541" s="352"/>
      <c r="Q541" s="352"/>
      <c r="R541" s="352"/>
      <c r="S541" s="352"/>
      <c r="T541" s="352"/>
      <c r="U541" s="352"/>
      <c r="V541" s="352"/>
      <c r="W541" s="352"/>
      <c r="X541" s="352"/>
      <c r="Y541" s="352"/>
      <c r="Z541" s="352"/>
      <c r="AA541" s="352"/>
      <c r="AB541" s="352"/>
      <c r="AC541" s="352"/>
      <c r="AD541" s="83"/>
    </row>
    <row r="542" spans="1:30" s="225" customFormat="1" ht="18" customHeight="1">
      <c r="A542" s="121"/>
      <c r="B542" s="107"/>
      <c r="C542" s="108"/>
      <c r="D542" s="42"/>
      <c r="E542" s="43" t="s">
        <v>509</v>
      </c>
      <c r="F542" s="44" t="s">
        <v>319</v>
      </c>
      <c r="G542" s="139">
        <v>2</v>
      </c>
      <c r="H542" s="137"/>
      <c r="I542" s="156">
        <v>30</v>
      </c>
      <c r="J542" s="173">
        <v>40</v>
      </c>
      <c r="K542" s="87">
        <f t="shared" si="29"/>
        <v>0</v>
      </c>
      <c r="L542" s="87">
        <f t="shared" si="30"/>
        <v>1.2</v>
      </c>
      <c r="M542" s="46">
        <f t="shared" si="31"/>
        <v>27</v>
      </c>
      <c r="N542" s="369"/>
      <c r="O542" s="352"/>
      <c r="P542" s="352"/>
      <c r="Q542" s="352"/>
      <c r="R542" s="352"/>
      <c r="S542" s="352"/>
      <c r="T542" s="352"/>
      <c r="U542" s="352"/>
      <c r="V542" s="352"/>
      <c r="W542" s="352"/>
      <c r="X542" s="352"/>
      <c r="Y542" s="352"/>
      <c r="Z542" s="352"/>
      <c r="AA542" s="352"/>
      <c r="AB542" s="352"/>
      <c r="AC542" s="352"/>
      <c r="AD542" s="83"/>
    </row>
    <row r="543" spans="1:30" s="225" customFormat="1" ht="18" customHeight="1">
      <c r="A543" s="121"/>
      <c r="B543" s="107"/>
      <c r="C543" s="108"/>
      <c r="D543" s="42"/>
      <c r="E543" s="43" t="s">
        <v>509</v>
      </c>
      <c r="F543" s="44" t="s">
        <v>319</v>
      </c>
      <c r="G543" s="139">
        <v>2</v>
      </c>
      <c r="H543" s="137"/>
      <c r="I543" s="156">
        <v>30</v>
      </c>
      <c r="J543" s="173">
        <v>40</v>
      </c>
      <c r="K543" s="87">
        <f t="shared" si="29"/>
        <v>0</v>
      </c>
      <c r="L543" s="87">
        <f t="shared" si="30"/>
        <v>1.2</v>
      </c>
      <c r="M543" s="46">
        <f t="shared" si="31"/>
        <v>27</v>
      </c>
      <c r="N543" s="369"/>
      <c r="O543" s="352"/>
      <c r="P543" s="352"/>
      <c r="Q543" s="352"/>
      <c r="R543" s="352"/>
      <c r="S543" s="352"/>
      <c r="T543" s="352"/>
      <c r="U543" s="352"/>
      <c r="V543" s="352"/>
      <c r="W543" s="352"/>
      <c r="X543" s="352"/>
      <c r="Y543" s="352"/>
      <c r="Z543" s="352"/>
      <c r="AA543" s="352"/>
      <c r="AB543" s="352"/>
      <c r="AC543" s="352"/>
      <c r="AD543" s="83"/>
    </row>
    <row r="544" spans="1:30" ht="18" customHeight="1">
      <c r="A544" s="121"/>
      <c r="B544" s="107"/>
      <c r="C544" s="108"/>
      <c r="D544" s="42"/>
      <c r="E544" s="43" t="s">
        <v>288</v>
      </c>
      <c r="F544" s="44" t="s">
        <v>324</v>
      </c>
      <c r="G544" s="139">
        <v>2</v>
      </c>
      <c r="H544" s="137">
        <v>15</v>
      </c>
      <c r="I544" s="156">
        <v>30</v>
      </c>
      <c r="J544" s="173">
        <v>40</v>
      </c>
      <c r="K544" s="87">
        <f t="shared" si="29"/>
        <v>1.2</v>
      </c>
      <c r="L544" s="87">
        <f t="shared" si="30"/>
        <v>1.2</v>
      </c>
      <c r="M544" s="46">
        <f t="shared" si="31"/>
        <v>45</v>
      </c>
      <c r="N544" s="369"/>
      <c r="O544" s="352"/>
      <c r="P544" s="352"/>
      <c r="Q544" s="352"/>
      <c r="R544" s="352"/>
      <c r="S544" s="352"/>
      <c r="T544" s="352"/>
      <c r="U544" s="352"/>
      <c r="V544" s="352"/>
      <c r="W544" s="352"/>
      <c r="X544" s="352"/>
      <c r="Y544" s="352"/>
      <c r="Z544" s="352"/>
      <c r="AA544" s="352"/>
      <c r="AB544" s="352"/>
      <c r="AC544" s="352"/>
      <c r="AD544" s="83"/>
    </row>
    <row r="545" spans="1:30" s="225" customFormat="1" ht="18" customHeight="1">
      <c r="A545" s="121"/>
      <c r="B545" s="107"/>
      <c r="C545" s="108"/>
      <c r="D545" s="42"/>
      <c r="E545" s="43" t="s">
        <v>288</v>
      </c>
      <c r="F545" s="44" t="s">
        <v>325</v>
      </c>
      <c r="G545" s="139">
        <v>2</v>
      </c>
      <c r="H545" s="137">
        <v>15</v>
      </c>
      <c r="I545" s="156">
        <v>30</v>
      </c>
      <c r="J545" s="173">
        <v>40</v>
      </c>
      <c r="K545" s="87">
        <f t="shared" si="29"/>
        <v>1.2</v>
      </c>
      <c r="L545" s="87">
        <f t="shared" si="30"/>
        <v>1.2</v>
      </c>
      <c r="M545" s="46">
        <f t="shared" si="31"/>
        <v>45</v>
      </c>
      <c r="N545" s="369"/>
      <c r="O545" s="352"/>
      <c r="P545" s="352"/>
      <c r="Q545" s="352"/>
      <c r="R545" s="352"/>
      <c r="S545" s="352"/>
      <c r="T545" s="352"/>
      <c r="U545" s="352"/>
      <c r="V545" s="352"/>
      <c r="W545" s="352"/>
      <c r="X545" s="352"/>
      <c r="Y545" s="352"/>
      <c r="Z545" s="352"/>
      <c r="AA545" s="352"/>
      <c r="AB545" s="352"/>
      <c r="AC545" s="352"/>
      <c r="AD545" s="83"/>
    </row>
    <row r="546" spans="1:30" s="225" customFormat="1" ht="18" customHeight="1">
      <c r="A546" s="121"/>
      <c r="B546" s="107"/>
      <c r="C546" s="108"/>
      <c r="D546" s="42"/>
      <c r="E546" s="43" t="s">
        <v>287</v>
      </c>
      <c r="F546" s="44" t="s">
        <v>243</v>
      </c>
      <c r="G546" s="139">
        <v>2</v>
      </c>
      <c r="H546" s="137">
        <v>15</v>
      </c>
      <c r="I546" s="156">
        <v>30</v>
      </c>
      <c r="J546" s="173">
        <v>40</v>
      </c>
      <c r="K546" s="87">
        <f t="shared" si="29"/>
        <v>1.2</v>
      </c>
      <c r="L546" s="87">
        <f t="shared" si="30"/>
        <v>1.2</v>
      </c>
      <c r="M546" s="46">
        <f t="shared" si="31"/>
        <v>45</v>
      </c>
      <c r="N546" s="369"/>
      <c r="O546" s="352"/>
      <c r="P546" s="352"/>
      <c r="Q546" s="352"/>
      <c r="R546" s="352"/>
      <c r="S546" s="352"/>
      <c r="T546" s="352"/>
      <c r="U546" s="352"/>
      <c r="V546" s="352"/>
      <c r="W546" s="352"/>
      <c r="X546" s="352"/>
      <c r="Y546" s="352"/>
      <c r="Z546" s="352"/>
      <c r="AA546" s="352"/>
      <c r="AB546" s="352"/>
      <c r="AC546" s="352"/>
      <c r="AD546" s="83"/>
    </row>
    <row r="547" spans="1:30" s="225" customFormat="1" ht="18" customHeight="1">
      <c r="A547" s="121"/>
      <c r="B547" s="107"/>
      <c r="C547" s="108"/>
      <c r="D547" s="42"/>
      <c r="E547" s="43" t="s">
        <v>441</v>
      </c>
      <c r="F547" s="44" t="s">
        <v>262</v>
      </c>
      <c r="G547" s="139">
        <v>2</v>
      </c>
      <c r="H547" s="137">
        <v>19</v>
      </c>
      <c r="I547" s="156"/>
      <c r="J547" s="173">
        <v>40</v>
      </c>
      <c r="K547" s="87">
        <f t="shared" si="29"/>
        <v>1.2</v>
      </c>
      <c r="L547" s="87">
        <f t="shared" si="30"/>
        <v>0</v>
      </c>
      <c r="M547" s="46">
        <f t="shared" si="31"/>
        <v>22.8</v>
      </c>
      <c r="N547" s="369"/>
      <c r="O547" s="352"/>
      <c r="P547" s="352"/>
      <c r="Q547" s="352"/>
      <c r="R547" s="352"/>
      <c r="S547" s="352"/>
      <c r="T547" s="352"/>
      <c r="U547" s="352"/>
      <c r="V547" s="352"/>
      <c r="W547" s="352"/>
      <c r="X547" s="352"/>
      <c r="Y547" s="352"/>
      <c r="Z547" s="352"/>
      <c r="AA547" s="352"/>
      <c r="AB547" s="352"/>
      <c r="AC547" s="352"/>
      <c r="AD547" s="83"/>
    </row>
    <row r="548" spans="1:30" s="225" customFormat="1" ht="18" customHeight="1">
      <c r="A548" s="121"/>
      <c r="B548" s="107"/>
      <c r="C548" s="108"/>
      <c r="D548" s="42"/>
      <c r="E548" s="43" t="s">
        <v>510</v>
      </c>
      <c r="F548" s="44" t="s">
        <v>262</v>
      </c>
      <c r="G548" s="139">
        <v>2</v>
      </c>
      <c r="H548" s="137"/>
      <c r="I548" s="156">
        <v>41</v>
      </c>
      <c r="J548" s="173">
        <v>40</v>
      </c>
      <c r="K548" s="87">
        <f t="shared" si="29"/>
        <v>0</v>
      </c>
      <c r="L548" s="87">
        <f t="shared" si="30"/>
        <v>1.2</v>
      </c>
      <c r="M548" s="46">
        <f t="shared" si="31"/>
        <v>36.9</v>
      </c>
      <c r="N548" s="369"/>
      <c r="O548" s="352"/>
      <c r="P548" s="352"/>
      <c r="Q548" s="352"/>
      <c r="R548" s="352"/>
      <c r="S548" s="352"/>
      <c r="T548" s="352"/>
      <c r="U548" s="352"/>
      <c r="V548" s="352"/>
      <c r="W548" s="352"/>
      <c r="X548" s="352"/>
      <c r="Y548" s="352"/>
      <c r="Z548" s="352"/>
      <c r="AA548" s="352"/>
      <c r="AB548" s="352"/>
      <c r="AC548" s="352"/>
      <c r="AD548" s="83"/>
    </row>
    <row r="549" spans="1:30" s="225" customFormat="1" ht="18" customHeight="1">
      <c r="A549" s="121"/>
      <c r="B549" s="107"/>
      <c r="C549" s="108"/>
      <c r="D549" s="42"/>
      <c r="E549" s="43" t="s">
        <v>511</v>
      </c>
      <c r="F549" s="44" t="s">
        <v>413</v>
      </c>
      <c r="G549" s="139">
        <v>2</v>
      </c>
      <c r="H549" s="137"/>
      <c r="I549" s="156">
        <v>41</v>
      </c>
      <c r="J549" s="173">
        <v>40</v>
      </c>
      <c r="K549" s="87">
        <f t="shared" si="29"/>
        <v>0</v>
      </c>
      <c r="L549" s="87">
        <f t="shared" si="30"/>
        <v>1.2</v>
      </c>
      <c r="M549" s="46">
        <f t="shared" si="31"/>
        <v>36.9</v>
      </c>
      <c r="N549" s="369"/>
      <c r="O549" s="352"/>
      <c r="P549" s="352"/>
      <c r="Q549" s="352"/>
      <c r="R549" s="352"/>
      <c r="S549" s="352"/>
      <c r="T549" s="352"/>
      <c r="U549" s="352"/>
      <c r="V549" s="352"/>
      <c r="W549" s="352"/>
      <c r="X549" s="352"/>
      <c r="Y549" s="352"/>
      <c r="Z549" s="352"/>
      <c r="AA549" s="352"/>
      <c r="AB549" s="352"/>
      <c r="AC549" s="352"/>
      <c r="AD549" s="83"/>
    </row>
    <row r="550" spans="1:30" ht="18" customHeight="1">
      <c r="A550" s="104">
        <v>27</v>
      </c>
      <c r="B550" s="91" t="s">
        <v>127</v>
      </c>
      <c r="C550" s="101" t="s">
        <v>128</v>
      </c>
      <c r="D550" s="42">
        <v>71400119925</v>
      </c>
      <c r="E550" s="43" t="s">
        <v>161</v>
      </c>
      <c r="F550" s="44" t="s">
        <v>164</v>
      </c>
      <c r="G550" s="170">
        <v>1</v>
      </c>
      <c r="H550" s="140">
        <v>30</v>
      </c>
      <c r="I550" s="140">
        <v>60</v>
      </c>
      <c r="J550" s="173">
        <v>36</v>
      </c>
      <c r="K550" s="87">
        <f t="shared" si="29"/>
        <v>1.2</v>
      </c>
      <c r="L550" s="87">
        <f t="shared" si="30"/>
        <v>1.2</v>
      </c>
      <c r="M550" s="46">
        <f t="shared" si="31"/>
        <v>90</v>
      </c>
      <c r="N550" s="368">
        <v>67.5</v>
      </c>
      <c r="O550" s="355"/>
      <c r="P550" s="353">
        <f>SUM(M550:M570)+N550+O550</f>
        <v>1237.7</v>
      </c>
      <c r="Q550" s="355">
        <v>0</v>
      </c>
      <c r="R550" s="353">
        <v>56</v>
      </c>
      <c r="S550" s="359">
        <v>450</v>
      </c>
      <c r="T550" s="355">
        <v>450</v>
      </c>
      <c r="U550" s="359">
        <v>112</v>
      </c>
      <c r="V550" s="357">
        <v>112</v>
      </c>
      <c r="W550" s="359">
        <v>56</v>
      </c>
      <c r="X550" s="355">
        <v>56</v>
      </c>
      <c r="Y550" s="353">
        <f>ROUND((P550-T550),1)</f>
        <v>787.7</v>
      </c>
      <c r="Z550" s="351">
        <f>IF(OR(SUM(V550)="",SUM(Q550)=""),0,IF(OR(SUM(U550)=320,SUM(V550)&gt;0),ROUND((SUM(Q550)-SUM(V550)),1),0))</f>
        <v>-112</v>
      </c>
      <c r="AA550" s="351">
        <f>IF(OR(SUM(X550:X570)="",SUM(R550:R570)=""),0,IF(OR(SUM(W550:W570)=160,SUM(X550:X570)&gt;0),ROUND((SUM(R550:R570)-SUM(X550:X570)),1),0))</f>
        <v>0</v>
      </c>
      <c r="AB550" s="362"/>
      <c r="AC550" s="364">
        <f>SUM(Y550:AA570)</f>
        <v>675.7</v>
      </c>
      <c r="AD550" s="83"/>
    </row>
    <row r="551" spans="1:30" ht="18" customHeight="1">
      <c r="A551" s="90"/>
      <c r="B551" s="107"/>
      <c r="C551" s="108"/>
      <c r="D551" s="42">
        <v>71400119905</v>
      </c>
      <c r="E551" s="43" t="s">
        <v>161</v>
      </c>
      <c r="F551" s="44" t="s">
        <v>165</v>
      </c>
      <c r="G551" s="170">
        <v>1</v>
      </c>
      <c r="H551" s="140">
        <v>30</v>
      </c>
      <c r="I551" s="140">
        <v>60</v>
      </c>
      <c r="J551" s="173">
        <v>39</v>
      </c>
      <c r="K551" s="87">
        <f t="shared" si="29"/>
        <v>1.2</v>
      </c>
      <c r="L551" s="87">
        <f t="shared" si="30"/>
        <v>1.2</v>
      </c>
      <c r="M551" s="46">
        <f t="shared" si="31"/>
        <v>90</v>
      </c>
      <c r="N551" s="369"/>
      <c r="O551" s="356"/>
      <c r="P551" s="354"/>
      <c r="Q551" s="356"/>
      <c r="R551" s="354"/>
      <c r="S551" s="360"/>
      <c r="T551" s="356"/>
      <c r="U551" s="360"/>
      <c r="V551" s="358"/>
      <c r="W551" s="360"/>
      <c r="X551" s="356"/>
      <c r="Y551" s="354"/>
      <c r="Z551" s="361"/>
      <c r="AA551" s="361"/>
      <c r="AB551" s="383"/>
      <c r="AC551" s="365"/>
      <c r="AD551" s="83"/>
    </row>
    <row r="552" spans="1:30" ht="18" customHeight="1">
      <c r="A552" s="90"/>
      <c r="B552" s="107"/>
      <c r="C552" s="108"/>
      <c r="D552" s="42">
        <v>21100180101</v>
      </c>
      <c r="E552" s="43" t="s">
        <v>166</v>
      </c>
      <c r="F552" s="44" t="s">
        <v>167</v>
      </c>
      <c r="G552" s="170">
        <v>1</v>
      </c>
      <c r="H552" s="140">
        <v>15</v>
      </c>
      <c r="I552" s="140">
        <v>60</v>
      </c>
      <c r="J552" s="173">
        <v>17</v>
      </c>
      <c r="K552" s="87">
        <f t="shared" si="29"/>
        <v>1</v>
      </c>
      <c r="L552" s="87">
        <f t="shared" si="30"/>
        <v>1</v>
      </c>
      <c r="M552" s="46">
        <f t="shared" si="31"/>
        <v>60</v>
      </c>
      <c r="N552" s="369"/>
      <c r="O552" s="356"/>
      <c r="P552" s="354"/>
      <c r="Q552" s="356"/>
      <c r="R552" s="354"/>
      <c r="S552" s="360"/>
      <c r="T552" s="356"/>
      <c r="U552" s="360"/>
      <c r="V552" s="358"/>
      <c r="W552" s="360"/>
      <c r="X552" s="356"/>
      <c r="Y552" s="354"/>
      <c r="Z552" s="361"/>
      <c r="AA552" s="361"/>
      <c r="AB552" s="383"/>
      <c r="AC552" s="365"/>
      <c r="AD552" s="83"/>
    </row>
    <row r="553" spans="1:30" ht="18" customHeight="1">
      <c r="A553" s="90"/>
      <c r="B553" s="107"/>
      <c r="C553" s="108"/>
      <c r="D553" s="42">
        <v>21100149701</v>
      </c>
      <c r="E553" s="43" t="s">
        <v>168</v>
      </c>
      <c r="F553" s="44" t="s">
        <v>169</v>
      </c>
      <c r="G553" s="170">
        <v>1</v>
      </c>
      <c r="H553" s="142">
        <v>30</v>
      </c>
      <c r="I553" s="142">
        <v>30</v>
      </c>
      <c r="J553" s="173">
        <v>37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69"/>
      <c r="O553" s="356"/>
      <c r="P553" s="354"/>
      <c r="Q553" s="356"/>
      <c r="R553" s="354"/>
      <c r="S553" s="360"/>
      <c r="T553" s="356"/>
      <c r="U553" s="360"/>
      <c r="V553" s="358"/>
      <c r="W553" s="360"/>
      <c r="X553" s="356"/>
      <c r="Y553" s="354"/>
      <c r="Z553" s="361"/>
      <c r="AA553" s="361"/>
      <c r="AB553" s="383"/>
      <c r="AC553" s="365"/>
      <c r="AD553" s="83"/>
    </row>
    <row r="554" spans="1:30" ht="18" customHeight="1">
      <c r="A554" s="90"/>
      <c r="B554" s="107"/>
      <c r="C554" s="108"/>
      <c r="D554" s="42">
        <v>21100149702</v>
      </c>
      <c r="E554" s="43" t="s">
        <v>168</v>
      </c>
      <c r="F554" s="44" t="s">
        <v>170</v>
      </c>
      <c r="G554" s="170">
        <v>1</v>
      </c>
      <c r="H554" s="142">
        <v>30</v>
      </c>
      <c r="I554" s="142">
        <v>30</v>
      </c>
      <c r="J554" s="173">
        <v>33</v>
      </c>
      <c r="K554" s="87">
        <f t="shared" si="29"/>
        <v>1</v>
      </c>
      <c r="L554" s="87">
        <f t="shared" si="30"/>
        <v>1.1000000000000001</v>
      </c>
      <c r="M554" s="46">
        <f t="shared" si="31"/>
        <v>54.8</v>
      </c>
      <c r="N554" s="369"/>
      <c r="O554" s="356"/>
      <c r="P554" s="354"/>
      <c r="Q554" s="356"/>
      <c r="R554" s="354"/>
      <c r="S554" s="360"/>
      <c r="T554" s="356"/>
      <c r="U554" s="360"/>
      <c r="V554" s="358"/>
      <c r="W554" s="360"/>
      <c r="X554" s="356"/>
      <c r="Y554" s="354"/>
      <c r="Z554" s="361"/>
      <c r="AA554" s="361"/>
      <c r="AB554" s="383"/>
      <c r="AC554" s="365"/>
      <c r="AD554" s="83"/>
    </row>
    <row r="555" spans="1:30" ht="18" customHeight="1">
      <c r="A555" s="90"/>
      <c r="B555" s="107"/>
      <c r="C555" s="108"/>
      <c r="D555" s="42">
        <v>21100150101</v>
      </c>
      <c r="E555" s="43" t="s">
        <v>171</v>
      </c>
      <c r="F555" s="44" t="s">
        <v>169</v>
      </c>
      <c r="G555" s="170">
        <v>1</v>
      </c>
      <c r="H555" s="140">
        <v>15</v>
      </c>
      <c r="I555" s="140">
        <v>30</v>
      </c>
      <c r="J555" s="173">
        <v>37</v>
      </c>
      <c r="K555" s="87">
        <f t="shared" si="29"/>
        <v>1.2</v>
      </c>
      <c r="L555" s="87">
        <f t="shared" si="30"/>
        <v>1.2</v>
      </c>
      <c r="M555" s="46">
        <f t="shared" si="31"/>
        <v>45</v>
      </c>
      <c r="N555" s="369"/>
      <c r="O555" s="356"/>
      <c r="P555" s="354"/>
      <c r="Q555" s="356"/>
      <c r="R555" s="354"/>
      <c r="S555" s="360"/>
      <c r="T555" s="356"/>
      <c r="U555" s="360"/>
      <c r="V555" s="358"/>
      <c r="W555" s="360"/>
      <c r="X555" s="356"/>
      <c r="Y555" s="354"/>
      <c r="Z555" s="361"/>
      <c r="AA555" s="361"/>
      <c r="AB555" s="383"/>
      <c r="AC555" s="365"/>
      <c r="AD555" s="83"/>
    </row>
    <row r="556" spans="1:30" ht="18" customHeight="1">
      <c r="A556" s="90"/>
      <c r="B556" s="107"/>
      <c r="C556" s="108"/>
      <c r="D556" s="42">
        <v>21100150102</v>
      </c>
      <c r="E556" s="43" t="s">
        <v>171</v>
      </c>
      <c r="F556" s="44" t="s">
        <v>170</v>
      </c>
      <c r="G556" s="170">
        <v>1</v>
      </c>
      <c r="H556" s="140">
        <v>15</v>
      </c>
      <c r="I556" s="140">
        <v>30</v>
      </c>
      <c r="J556" s="173">
        <v>33</v>
      </c>
      <c r="K556" s="87">
        <f t="shared" si="29"/>
        <v>1</v>
      </c>
      <c r="L556" s="87">
        <f t="shared" si="30"/>
        <v>1.1000000000000001</v>
      </c>
      <c r="M556" s="46">
        <f t="shared" si="31"/>
        <v>39.799999999999997</v>
      </c>
      <c r="N556" s="369"/>
      <c r="O556" s="356"/>
      <c r="P556" s="354"/>
      <c r="Q556" s="356"/>
      <c r="R556" s="354"/>
      <c r="S556" s="360"/>
      <c r="T556" s="356"/>
      <c r="U556" s="360"/>
      <c r="V556" s="358"/>
      <c r="W556" s="360"/>
      <c r="X556" s="356"/>
      <c r="Y556" s="354"/>
      <c r="Z556" s="361"/>
      <c r="AA556" s="361"/>
      <c r="AB556" s="383"/>
      <c r="AC556" s="365"/>
      <c r="AD556" s="83"/>
    </row>
    <row r="557" spans="1:30" ht="18" customHeight="1">
      <c r="A557" s="90"/>
      <c r="B557" s="107"/>
      <c r="C557" s="108"/>
      <c r="D557" s="42">
        <v>21100119808</v>
      </c>
      <c r="E557" s="43" t="s">
        <v>161</v>
      </c>
      <c r="F557" s="44" t="s">
        <v>172</v>
      </c>
      <c r="G557" s="170">
        <v>1</v>
      </c>
      <c r="H557" s="142">
        <v>30</v>
      </c>
      <c r="I557" s="142">
        <v>0</v>
      </c>
      <c r="J557" s="173">
        <v>67</v>
      </c>
      <c r="K557" s="87">
        <f t="shared" si="29"/>
        <v>1.3</v>
      </c>
      <c r="L557" s="87">
        <f t="shared" si="30"/>
        <v>0</v>
      </c>
      <c r="M557" s="46">
        <f t="shared" si="31"/>
        <v>39</v>
      </c>
      <c r="N557" s="369"/>
      <c r="O557" s="356"/>
      <c r="P557" s="354"/>
      <c r="Q557" s="356"/>
      <c r="R557" s="354"/>
      <c r="S557" s="360"/>
      <c r="T557" s="356"/>
      <c r="U557" s="360"/>
      <c r="V557" s="358"/>
      <c r="W557" s="360"/>
      <c r="X557" s="356"/>
      <c r="Y557" s="354"/>
      <c r="Z557" s="361"/>
      <c r="AA557" s="361"/>
      <c r="AB557" s="383"/>
      <c r="AC557" s="365"/>
      <c r="AD557" s="83"/>
    </row>
    <row r="558" spans="1:30" ht="18" customHeight="1">
      <c r="A558" s="90"/>
      <c r="B558" s="107"/>
      <c r="C558" s="108"/>
      <c r="D558" s="42">
        <v>21100119808</v>
      </c>
      <c r="E558" s="43" t="s">
        <v>161</v>
      </c>
      <c r="F558" s="44" t="s">
        <v>172</v>
      </c>
      <c r="G558" s="170">
        <v>1</v>
      </c>
      <c r="H558" s="142">
        <v>0</v>
      </c>
      <c r="I558" s="142">
        <v>30</v>
      </c>
      <c r="J558" s="173">
        <v>33</v>
      </c>
      <c r="K558" s="87">
        <f t="shared" si="29"/>
        <v>0</v>
      </c>
      <c r="L558" s="87">
        <f t="shared" si="30"/>
        <v>1.1000000000000001</v>
      </c>
      <c r="M558" s="46">
        <f t="shared" si="31"/>
        <v>24.8</v>
      </c>
      <c r="N558" s="369"/>
      <c r="O558" s="356"/>
      <c r="P558" s="354"/>
      <c r="Q558" s="356"/>
      <c r="R558" s="354"/>
      <c r="S558" s="360"/>
      <c r="T558" s="356"/>
      <c r="U558" s="360"/>
      <c r="V558" s="358"/>
      <c r="W558" s="360"/>
      <c r="X558" s="356"/>
      <c r="Y558" s="354"/>
      <c r="Z558" s="361"/>
      <c r="AA558" s="361"/>
      <c r="AB558" s="383"/>
      <c r="AC558" s="365"/>
      <c r="AD558" s="83"/>
    </row>
    <row r="559" spans="1:30" ht="18" customHeight="1">
      <c r="A559" s="90"/>
      <c r="B559" s="107"/>
      <c r="C559" s="108"/>
      <c r="D559" s="42">
        <v>21100119808</v>
      </c>
      <c r="E559" s="43" t="s">
        <v>161</v>
      </c>
      <c r="F559" s="44" t="s">
        <v>172</v>
      </c>
      <c r="G559" s="170">
        <v>1</v>
      </c>
      <c r="H559" s="142">
        <v>0</v>
      </c>
      <c r="I559" s="142">
        <v>30</v>
      </c>
      <c r="J559" s="173">
        <v>34</v>
      </c>
      <c r="K559" s="87">
        <f t="shared" si="29"/>
        <v>0</v>
      </c>
      <c r="L559" s="87">
        <f t="shared" si="30"/>
        <v>1.1000000000000001</v>
      </c>
      <c r="M559" s="46">
        <f t="shared" si="31"/>
        <v>24.8</v>
      </c>
      <c r="N559" s="369"/>
      <c r="O559" s="356"/>
      <c r="P559" s="354"/>
      <c r="Q559" s="356"/>
      <c r="R559" s="354"/>
      <c r="S559" s="360"/>
      <c r="T559" s="356"/>
      <c r="U559" s="360"/>
      <c r="V559" s="358"/>
      <c r="W559" s="360"/>
      <c r="X559" s="356"/>
      <c r="Y559" s="354"/>
      <c r="Z559" s="361"/>
      <c r="AA559" s="361"/>
      <c r="AB559" s="383"/>
      <c r="AC559" s="365"/>
      <c r="AD559" s="83"/>
    </row>
    <row r="560" spans="1:30" s="133" customFormat="1" ht="18" customHeight="1">
      <c r="A560" s="129"/>
      <c r="B560" s="130"/>
      <c r="C560" s="131"/>
      <c r="D560" s="126"/>
      <c r="E560" s="127" t="s">
        <v>173</v>
      </c>
      <c r="F560" s="128" t="s">
        <v>169</v>
      </c>
      <c r="G560" s="174">
        <v>1</v>
      </c>
      <c r="H560" s="200">
        <v>15</v>
      </c>
      <c r="I560" s="200">
        <v>0</v>
      </c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69"/>
      <c r="O560" s="356"/>
      <c r="P560" s="354"/>
      <c r="Q560" s="356"/>
      <c r="R560" s="354"/>
      <c r="S560" s="360"/>
      <c r="T560" s="356"/>
      <c r="U560" s="360"/>
      <c r="V560" s="358"/>
      <c r="W560" s="360"/>
      <c r="X560" s="356"/>
      <c r="Y560" s="354"/>
      <c r="Z560" s="361"/>
      <c r="AA560" s="361"/>
      <c r="AB560" s="383"/>
      <c r="AC560" s="365"/>
      <c r="AD560" s="132"/>
    </row>
    <row r="561" spans="1:30" ht="18" customHeight="1">
      <c r="A561" s="121"/>
      <c r="B561" s="107"/>
      <c r="C561" s="108"/>
      <c r="D561" s="42"/>
      <c r="E561" s="43" t="s">
        <v>442</v>
      </c>
      <c r="F561" s="44" t="s">
        <v>183</v>
      </c>
      <c r="G561" s="170">
        <v>2</v>
      </c>
      <c r="H561" s="142">
        <v>30</v>
      </c>
      <c r="I561" s="142">
        <v>30</v>
      </c>
      <c r="J561" s="173">
        <v>40</v>
      </c>
      <c r="K561" s="87">
        <f t="shared" si="29"/>
        <v>1.2</v>
      </c>
      <c r="L561" s="87">
        <f t="shared" si="30"/>
        <v>1.2</v>
      </c>
      <c r="M561" s="46">
        <f t="shared" si="31"/>
        <v>63</v>
      </c>
      <c r="N561" s="369"/>
      <c r="O561" s="356"/>
      <c r="P561" s="354"/>
      <c r="Q561" s="356"/>
      <c r="R561" s="354"/>
      <c r="S561" s="360"/>
      <c r="T561" s="356"/>
      <c r="U561" s="360"/>
      <c r="V561" s="358"/>
      <c r="W561" s="360"/>
      <c r="X561" s="356"/>
      <c r="Y561" s="354"/>
      <c r="Z561" s="361"/>
      <c r="AA561" s="361"/>
      <c r="AB561" s="383"/>
      <c r="AC561" s="365"/>
      <c r="AD561" s="83"/>
    </row>
    <row r="562" spans="1:30" s="225" customFormat="1" ht="18" customHeight="1">
      <c r="A562" s="121"/>
      <c r="B562" s="107"/>
      <c r="C562" s="108"/>
      <c r="D562" s="42"/>
      <c r="E562" s="43" t="s">
        <v>442</v>
      </c>
      <c r="F562" s="44" t="s">
        <v>206</v>
      </c>
      <c r="G562" s="170">
        <v>2</v>
      </c>
      <c r="H562" s="142">
        <v>30</v>
      </c>
      <c r="I562" s="142">
        <v>30</v>
      </c>
      <c r="J562" s="173">
        <v>40</v>
      </c>
      <c r="K562" s="87">
        <f t="shared" si="29"/>
        <v>1.2</v>
      </c>
      <c r="L562" s="87">
        <f t="shared" si="30"/>
        <v>1.2</v>
      </c>
      <c r="M562" s="46">
        <f t="shared" si="31"/>
        <v>63</v>
      </c>
      <c r="N562" s="369"/>
      <c r="O562" s="356"/>
      <c r="P562" s="354"/>
      <c r="Q562" s="356"/>
      <c r="R562" s="354"/>
      <c r="S562" s="360"/>
      <c r="T562" s="356"/>
      <c r="U562" s="360"/>
      <c r="V562" s="358"/>
      <c r="W562" s="360"/>
      <c r="X562" s="356"/>
      <c r="Y562" s="354"/>
      <c r="Z562" s="361"/>
      <c r="AA562" s="361"/>
      <c r="AB562" s="383"/>
      <c r="AC562" s="365"/>
      <c r="AD562" s="83"/>
    </row>
    <row r="563" spans="1:30" ht="18" customHeight="1">
      <c r="A563" s="121"/>
      <c r="B563" s="107"/>
      <c r="C563" s="108"/>
      <c r="D563" s="42"/>
      <c r="E563" s="43" t="s">
        <v>287</v>
      </c>
      <c r="F563" s="44" t="s">
        <v>183</v>
      </c>
      <c r="G563" s="170">
        <v>2</v>
      </c>
      <c r="H563" s="142">
        <v>30</v>
      </c>
      <c r="I563" s="142">
        <v>30</v>
      </c>
      <c r="J563" s="173">
        <v>40</v>
      </c>
      <c r="K563" s="87">
        <f t="shared" si="29"/>
        <v>1.2</v>
      </c>
      <c r="L563" s="87">
        <f t="shared" si="30"/>
        <v>1.2</v>
      </c>
      <c r="M563" s="46">
        <f t="shared" si="31"/>
        <v>63</v>
      </c>
      <c r="N563" s="369"/>
      <c r="O563" s="356"/>
      <c r="P563" s="354"/>
      <c r="Q563" s="356"/>
      <c r="R563" s="354"/>
      <c r="S563" s="360"/>
      <c r="T563" s="356"/>
      <c r="U563" s="360"/>
      <c r="V563" s="358"/>
      <c r="W563" s="360"/>
      <c r="X563" s="356"/>
      <c r="Y563" s="354"/>
      <c r="Z563" s="361"/>
      <c r="AA563" s="361"/>
      <c r="AB563" s="383"/>
      <c r="AC563" s="365"/>
      <c r="AD563" s="83"/>
    </row>
    <row r="564" spans="1:30" s="225" customFormat="1" ht="18" customHeight="1">
      <c r="A564" s="121"/>
      <c r="B564" s="107"/>
      <c r="C564" s="108"/>
      <c r="D564" s="42"/>
      <c r="E564" s="43" t="s">
        <v>287</v>
      </c>
      <c r="F564" s="44" t="s">
        <v>206</v>
      </c>
      <c r="G564" s="170">
        <v>2</v>
      </c>
      <c r="H564" s="142">
        <v>30</v>
      </c>
      <c r="I564" s="142">
        <v>30</v>
      </c>
      <c r="J564" s="173">
        <v>40</v>
      </c>
      <c r="K564" s="87">
        <f t="shared" si="29"/>
        <v>1.2</v>
      </c>
      <c r="L564" s="87">
        <f t="shared" si="30"/>
        <v>1.2</v>
      </c>
      <c r="M564" s="46">
        <f t="shared" si="31"/>
        <v>63</v>
      </c>
      <c r="N564" s="369"/>
      <c r="O564" s="356"/>
      <c r="P564" s="354"/>
      <c r="Q564" s="356"/>
      <c r="R564" s="354"/>
      <c r="S564" s="360"/>
      <c r="T564" s="356"/>
      <c r="U564" s="360"/>
      <c r="V564" s="358"/>
      <c r="W564" s="360"/>
      <c r="X564" s="356"/>
      <c r="Y564" s="354"/>
      <c r="Z564" s="361"/>
      <c r="AA564" s="361"/>
      <c r="AB564" s="383"/>
      <c r="AC564" s="365"/>
      <c r="AD564" s="83"/>
    </row>
    <row r="565" spans="1:30" ht="18" customHeight="1">
      <c r="A565" s="121"/>
      <c r="B565" s="107"/>
      <c r="C565" s="108"/>
      <c r="D565" s="42"/>
      <c r="E565" s="43" t="s">
        <v>443</v>
      </c>
      <c r="F565" s="44" t="s">
        <v>169</v>
      </c>
      <c r="G565" s="170">
        <v>2</v>
      </c>
      <c r="H565" s="142">
        <v>30</v>
      </c>
      <c r="I565" s="142">
        <v>30</v>
      </c>
      <c r="J565" s="173">
        <v>40</v>
      </c>
      <c r="K565" s="87">
        <f t="shared" si="29"/>
        <v>1.2</v>
      </c>
      <c r="L565" s="87">
        <f t="shared" si="30"/>
        <v>1.2</v>
      </c>
      <c r="M565" s="46">
        <f t="shared" si="31"/>
        <v>63</v>
      </c>
      <c r="N565" s="369"/>
      <c r="O565" s="356"/>
      <c r="P565" s="354"/>
      <c r="Q565" s="356"/>
      <c r="R565" s="354"/>
      <c r="S565" s="360"/>
      <c r="T565" s="356"/>
      <c r="U565" s="360"/>
      <c r="V565" s="358"/>
      <c r="W565" s="360"/>
      <c r="X565" s="356"/>
      <c r="Y565" s="354"/>
      <c r="Z565" s="361"/>
      <c r="AA565" s="361"/>
      <c r="AB565" s="383"/>
      <c r="AC565" s="365"/>
      <c r="AD565" s="83"/>
    </row>
    <row r="566" spans="1:30" ht="18" customHeight="1">
      <c r="A566" s="121"/>
      <c r="B566" s="107"/>
      <c r="C566" s="108"/>
      <c r="D566" s="42"/>
      <c r="E566" s="43" t="s">
        <v>443</v>
      </c>
      <c r="F566" s="44" t="s">
        <v>170</v>
      </c>
      <c r="G566" s="170">
        <v>2</v>
      </c>
      <c r="H566" s="142">
        <v>30</v>
      </c>
      <c r="I566" s="142">
        <v>30</v>
      </c>
      <c r="J566" s="173">
        <v>40</v>
      </c>
      <c r="K566" s="87">
        <f t="shared" si="29"/>
        <v>1.2</v>
      </c>
      <c r="L566" s="87">
        <f t="shared" si="30"/>
        <v>1.2</v>
      </c>
      <c r="M566" s="46">
        <f t="shared" si="31"/>
        <v>63</v>
      </c>
      <c r="N566" s="369"/>
      <c r="O566" s="356"/>
      <c r="P566" s="354"/>
      <c r="Q566" s="356"/>
      <c r="R566" s="354"/>
      <c r="S566" s="360"/>
      <c r="T566" s="356"/>
      <c r="U566" s="360"/>
      <c r="V566" s="358"/>
      <c r="W566" s="360"/>
      <c r="X566" s="356"/>
      <c r="Y566" s="354"/>
      <c r="Z566" s="361"/>
      <c r="AA566" s="361"/>
      <c r="AB566" s="383"/>
      <c r="AC566" s="365"/>
      <c r="AD566" s="83"/>
    </row>
    <row r="567" spans="1:30" ht="18" customHeight="1">
      <c r="A567" s="121"/>
      <c r="B567" s="107"/>
      <c r="C567" s="108"/>
      <c r="D567" s="42"/>
      <c r="E567" s="43" t="s">
        <v>442</v>
      </c>
      <c r="F567" s="44" t="s">
        <v>242</v>
      </c>
      <c r="G567" s="170">
        <v>2</v>
      </c>
      <c r="H567" s="142">
        <v>15</v>
      </c>
      <c r="I567" s="142">
        <v>30</v>
      </c>
      <c r="J567" s="173">
        <v>40</v>
      </c>
      <c r="K567" s="87">
        <f t="shared" si="29"/>
        <v>1.2</v>
      </c>
      <c r="L567" s="87">
        <f t="shared" si="30"/>
        <v>1.2</v>
      </c>
      <c r="M567" s="46">
        <f t="shared" si="31"/>
        <v>45</v>
      </c>
      <c r="N567" s="369"/>
      <c r="O567" s="356"/>
      <c r="P567" s="354"/>
      <c r="Q567" s="356"/>
      <c r="R567" s="354"/>
      <c r="S567" s="360"/>
      <c r="T567" s="356"/>
      <c r="U567" s="360"/>
      <c r="V567" s="358"/>
      <c r="W567" s="360"/>
      <c r="X567" s="356"/>
      <c r="Y567" s="354"/>
      <c r="Z567" s="361"/>
      <c r="AA567" s="361"/>
      <c r="AB567" s="383"/>
      <c r="AC567" s="365"/>
      <c r="AD567" s="83"/>
    </row>
    <row r="568" spans="1:30" ht="18" customHeight="1">
      <c r="A568" s="121"/>
      <c r="B568" s="107"/>
      <c r="C568" s="108"/>
      <c r="D568" s="42"/>
      <c r="E568" s="43" t="s">
        <v>444</v>
      </c>
      <c r="F568" s="44" t="s">
        <v>243</v>
      </c>
      <c r="G568" s="170">
        <v>2</v>
      </c>
      <c r="H568" s="142">
        <v>30</v>
      </c>
      <c r="I568" s="142">
        <v>30</v>
      </c>
      <c r="J568" s="173">
        <v>40</v>
      </c>
      <c r="K568" s="87">
        <f t="shared" si="29"/>
        <v>1.2</v>
      </c>
      <c r="L568" s="87">
        <f t="shared" si="30"/>
        <v>1.2</v>
      </c>
      <c r="M568" s="46">
        <f t="shared" si="31"/>
        <v>63</v>
      </c>
      <c r="N568" s="369"/>
      <c r="O568" s="356"/>
      <c r="P568" s="354"/>
      <c r="Q568" s="356"/>
      <c r="R568" s="354"/>
      <c r="S568" s="360"/>
      <c r="T568" s="356"/>
      <c r="U568" s="360"/>
      <c r="V568" s="358"/>
      <c r="W568" s="360"/>
      <c r="X568" s="356"/>
      <c r="Y568" s="354"/>
      <c r="Z568" s="361"/>
      <c r="AA568" s="361"/>
      <c r="AB568" s="383"/>
      <c r="AC568" s="365"/>
      <c r="AD568" s="83"/>
    </row>
    <row r="569" spans="1:30" ht="18" customHeight="1">
      <c r="A569" s="121"/>
      <c r="B569" s="107"/>
      <c r="C569" s="108"/>
      <c r="D569" s="42"/>
      <c r="E569" s="43" t="s">
        <v>444</v>
      </c>
      <c r="F569" s="44" t="s">
        <v>445</v>
      </c>
      <c r="G569" s="170">
        <v>2</v>
      </c>
      <c r="H569" s="142">
        <v>30</v>
      </c>
      <c r="I569" s="142">
        <v>30</v>
      </c>
      <c r="J569" s="173">
        <v>40</v>
      </c>
      <c r="K569" s="87">
        <f t="shared" si="29"/>
        <v>1.2</v>
      </c>
      <c r="L569" s="87">
        <f t="shared" si="30"/>
        <v>1.2</v>
      </c>
      <c r="M569" s="46">
        <f t="shared" si="31"/>
        <v>63</v>
      </c>
      <c r="N569" s="369"/>
      <c r="O569" s="356"/>
      <c r="P569" s="354"/>
      <c r="Q569" s="356"/>
      <c r="R569" s="354"/>
      <c r="S569" s="360"/>
      <c r="T569" s="356"/>
      <c r="U569" s="360"/>
      <c r="V569" s="358"/>
      <c r="W569" s="360"/>
      <c r="X569" s="356"/>
      <c r="Y569" s="354"/>
      <c r="Z569" s="361"/>
      <c r="AA569" s="361"/>
      <c r="AB569" s="383"/>
      <c r="AC569" s="365"/>
      <c r="AD569" s="83"/>
    </row>
    <row r="570" spans="1:30" ht="18" customHeight="1">
      <c r="A570" s="90"/>
      <c r="B570" s="63"/>
      <c r="C570" s="108"/>
      <c r="D570" s="42"/>
      <c r="E570" s="43" t="s">
        <v>161</v>
      </c>
      <c r="F570" s="44" t="s">
        <v>456</v>
      </c>
      <c r="G570" s="170">
        <v>2</v>
      </c>
      <c r="H570" s="140">
        <v>30</v>
      </c>
      <c r="I570" s="140">
        <v>60</v>
      </c>
      <c r="J570" s="173">
        <v>40</v>
      </c>
      <c r="K570" s="87">
        <f t="shared" si="29"/>
        <v>1.2</v>
      </c>
      <c r="L570" s="87">
        <f t="shared" si="30"/>
        <v>1.2</v>
      </c>
      <c r="M570" s="46">
        <f t="shared" si="31"/>
        <v>90</v>
      </c>
      <c r="N570" s="369"/>
      <c r="O570" s="356"/>
      <c r="P570" s="354"/>
      <c r="Q570" s="356"/>
      <c r="R570" s="354"/>
      <c r="S570" s="360"/>
      <c r="T570" s="356"/>
      <c r="U570" s="360"/>
      <c r="V570" s="358"/>
      <c r="W570" s="360"/>
      <c r="X570" s="356"/>
      <c r="Y570" s="354"/>
      <c r="Z570" s="361"/>
      <c r="AA570" s="361"/>
      <c r="AB570" s="383"/>
      <c r="AC570" s="365"/>
      <c r="AD570" s="83"/>
    </row>
    <row r="571" spans="1:30" ht="18" customHeight="1">
      <c r="A571" s="104">
        <v>28</v>
      </c>
      <c r="B571" s="91" t="s">
        <v>174</v>
      </c>
      <c r="C571" s="101" t="s">
        <v>175</v>
      </c>
      <c r="D571" s="42">
        <v>71400135502</v>
      </c>
      <c r="E571" s="201" t="s">
        <v>335</v>
      </c>
      <c r="F571" s="44" t="s">
        <v>177</v>
      </c>
      <c r="G571" s="170">
        <v>1</v>
      </c>
      <c r="H571" s="42">
        <v>22</v>
      </c>
      <c r="I571" s="42">
        <v>22</v>
      </c>
      <c r="J571" s="173">
        <v>40</v>
      </c>
      <c r="K571" s="87">
        <f t="shared" si="29"/>
        <v>1.2</v>
      </c>
      <c r="L571" s="87">
        <f t="shared" si="30"/>
        <v>1.2</v>
      </c>
      <c r="M571" s="46">
        <f t="shared" si="31"/>
        <v>46.2</v>
      </c>
      <c r="N571" s="368">
        <v>67.5</v>
      </c>
      <c r="O571" s="355"/>
      <c r="P571" s="353">
        <f>SUM(M571:M579)+N571+O571</f>
        <v>176.7</v>
      </c>
      <c r="Q571" s="355"/>
      <c r="R571" s="353"/>
      <c r="S571" s="359"/>
      <c r="T571" s="355"/>
      <c r="U571" s="359"/>
      <c r="V571" s="357"/>
      <c r="W571" s="359"/>
      <c r="X571" s="355"/>
      <c r="Y571" s="353"/>
      <c r="Z571" s="351"/>
      <c r="AA571" s="351"/>
      <c r="AB571" s="362"/>
      <c r="AC571" s="364">
        <f>P571</f>
        <v>176.7</v>
      </c>
      <c r="AD571" s="83"/>
    </row>
    <row r="572" spans="1:30" ht="18" customHeight="1">
      <c r="A572" s="121"/>
      <c r="B572" s="109"/>
      <c r="C572" s="110"/>
      <c r="D572" s="42"/>
      <c r="E572" s="127" t="s">
        <v>173</v>
      </c>
      <c r="F572" s="76" t="s">
        <v>194</v>
      </c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69"/>
      <c r="O572" s="356"/>
      <c r="P572" s="354"/>
      <c r="Q572" s="356"/>
      <c r="R572" s="354"/>
      <c r="S572" s="360"/>
      <c r="T572" s="356"/>
      <c r="U572" s="360"/>
      <c r="V572" s="358"/>
      <c r="W572" s="360"/>
      <c r="X572" s="356"/>
      <c r="Y572" s="354"/>
      <c r="Z572" s="361"/>
      <c r="AA572" s="361"/>
      <c r="AB572" s="383"/>
      <c r="AC572" s="365"/>
      <c r="AD572" s="83"/>
    </row>
    <row r="573" spans="1:30" ht="18" customHeight="1">
      <c r="A573" s="121"/>
      <c r="B573" s="109"/>
      <c r="C573" s="110"/>
      <c r="D573" s="42"/>
      <c r="E573" s="42" t="s">
        <v>277</v>
      </c>
      <c r="F573" s="42" t="s">
        <v>159</v>
      </c>
      <c r="G573" s="42">
        <v>2</v>
      </c>
      <c r="H573" s="42">
        <v>30</v>
      </c>
      <c r="I573" s="42">
        <v>30</v>
      </c>
      <c r="J573" s="173">
        <v>40</v>
      </c>
      <c r="K573" s="87">
        <f t="shared" si="29"/>
        <v>1.2</v>
      </c>
      <c r="L573" s="87">
        <f t="shared" si="30"/>
        <v>1.2</v>
      </c>
      <c r="M573" s="46">
        <f t="shared" si="31"/>
        <v>63</v>
      </c>
      <c r="N573" s="369"/>
      <c r="O573" s="356"/>
      <c r="P573" s="354"/>
      <c r="Q573" s="356"/>
      <c r="R573" s="354"/>
      <c r="S573" s="360"/>
      <c r="T573" s="356"/>
      <c r="U573" s="360"/>
      <c r="V573" s="358"/>
      <c r="W573" s="360"/>
      <c r="X573" s="356"/>
      <c r="Y573" s="354"/>
      <c r="Z573" s="361"/>
      <c r="AA573" s="361"/>
      <c r="AB573" s="383"/>
      <c r="AC573" s="365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69"/>
      <c r="O574" s="356"/>
      <c r="P574" s="354"/>
      <c r="Q574" s="356"/>
      <c r="R574" s="354"/>
      <c r="S574" s="360"/>
      <c r="T574" s="356"/>
      <c r="U574" s="360"/>
      <c r="V574" s="358"/>
      <c r="W574" s="360"/>
      <c r="X574" s="356"/>
      <c r="Y574" s="354"/>
      <c r="Z574" s="361"/>
      <c r="AA574" s="361"/>
      <c r="AB574" s="383"/>
      <c r="AC574" s="365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69"/>
      <c r="O575" s="356"/>
      <c r="P575" s="354"/>
      <c r="Q575" s="356"/>
      <c r="R575" s="354"/>
      <c r="S575" s="360"/>
      <c r="T575" s="356"/>
      <c r="U575" s="360"/>
      <c r="V575" s="358"/>
      <c r="W575" s="360"/>
      <c r="X575" s="356"/>
      <c r="Y575" s="354"/>
      <c r="Z575" s="361"/>
      <c r="AA575" s="361"/>
      <c r="AB575" s="383"/>
      <c r="AC575" s="365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69"/>
      <c r="O576" s="356"/>
      <c r="P576" s="354"/>
      <c r="Q576" s="356"/>
      <c r="R576" s="354"/>
      <c r="S576" s="360"/>
      <c r="T576" s="356"/>
      <c r="U576" s="360"/>
      <c r="V576" s="358"/>
      <c r="W576" s="360"/>
      <c r="X576" s="356"/>
      <c r="Y576" s="354"/>
      <c r="Z576" s="361"/>
      <c r="AA576" s="361"/>
      <c r="AB576" s="383"/>
      <c r="AC576" s="365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69"/>
      <c r="O577" s="356"/>
      <c r="P577" s="354"/>
      <c r="Q577" s="356"/>
      <c r="R577" s="354"/>
      <c r="S577" s="360"/>
      <c r="T577" s="356"/>
      <c r="U577" s="360"/>
      <c r="V577" s="358"/>
      <c r="W577" s="360"/>
      <c r="X577" s="356"/>
      <c r="Y577" s="354"/>
      <c r="Z577" s="361"/>
      <c r="AA577" s="361"/>
      <c r="AB577" s="383"/>
      <c r="AC577" s="365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69"/>
      <c r="O578" s="356"/>
      <c r="P578" s="354"/>
      <c r="Q578" s="356"/>
      <c r="R578" s="354"/>
      <c r="S578" s="360"/>
      <c r="T578" s="356"/>
      <c r="U578" s="360"/>
      <c r="V578" s="358"/>
      <c r="W578" s="360"/>
      <c r="X578" s="356"/>
      <c r="Y578" s="354"/>
      <c r="Z578" s="361"/>
      <c r="AA578" s="361"/>
      <c r="AB578" s="383"/>
      <c r="AC578" s="365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69"/>
      <c r="O579" s="356"/>
      <c r="P579" s="354"/>
      <c r="Q579" s="356"/>
      <c r="R579" s="354"/>
      <c r="S579" s="360"/>
      <c r="T579" s="356"/>
      <c r="U579" s="360"/>
      <c r="V579" s="358"/>
      <c r="W579" s="360"/>
      <c r="X579" s="356"/>
      <c r="Y579" s="354"/>
      <c r="Z579" s="361"/>
      <c r="AA579" s="361"/>
      <c r="AB579" s="383"/>
      <c r="AC579" s="365"/>
      <c r="AD579" s="83"/>
    </row>
    <row r="580" spans="1:30" ht="18" customHeight="1">
      <c r="A580" s="104">
        <v>29</v>
      </c>
      <c r="B580" s="91" t="s">
        <v>219</v>
      </c>
      <c r="C580" s="101" t="s">
        <v>220</v>
      </c>
      <c r="D580" s="42">
        <v>71400119904</v>
      </c>
      <c r="E580" s="42" t="s">
        <v>343</v>
      </c>
      <c r="F580" s="42" t="s">
        <v>344</v>
      </c>
      <c r="G580" s="42">
        <v>1</v>
      </c>
      <c r="H580" s="42">
        <v>60</v>
      </c>
      <c r="I580" s="42">
        <v>30</v>
      </c>
      <c r="J580" s="173">
        <v>45</v>
      </c>
      <c r="K580" s="87">
        <f t="shared" si="29"/>
        <v>1.2</v>
      </c>
      <c r="L580" s="87">
        <f t="shared" si="30"/>
        <v>1.2</v>
      </c>
      <c r="M580" s="46">
        <f t="shared" si="31"/>
        <v>99</v>
      </c>
      <c r="N580" s="368"/>
      <c r="O580" s="355"/>
      <c r="P580" s="353">
        <f>SUM(M580:M589)+N580+O580</f>
        <v>162</v>
      </c>
      <c r="Q580" s="355"/>
      <c r="R580" s="353"/>
      <c r="S580" s="359"/>
      <c r="T580" s="355"/>
      <c r="U580" s="359"/>
      <c r="V580" s="357"/>
      <c r="W580" s="359"/>
      <c r="X580" s="355"/>
      <c r="Y580" s="353"/>
      <c r="Z580" s="351"/>
      <c r="AA580" s="351"/>
      <c r="AB580" s="362"/>
      <c r="AC580" s="364">
        <f t="shared" ref="AC580" si="32">P580</f>
        <v>162</v>
      </c>
      <c r="AD580" s="83"/>
    </row>
    <row r="581" spans="1:30" ht="18" customHeight="1">
      <c r="A581" s="121"/>
      <c r="B581" s="109"/>
      <c r="C581" s="110"/>
      <c r="D581" s="42"/>
      <c r="E581" s="42" t="s">
        <v>278</v>
      </c>
      <c r="F581" s="42" t="s">
        <v>235</v>
      </c>
      <c r="G581" s="42">
        <v>1</v>
      </c>
      <c r="H581" s="42">
        <v>30</v>
      </c>
      <c r="I581" s="42">
        <v>30</v>
      </c>
      <c r="J581" s="173">
        <v>40</v>
      </c>
      <c r="K581" s="87">
        <f t="shared" si="29"/>
        <v>1.2</v>
      </c>
      <c r="L581" s="87">
        <f t="shared" si="30"/>
        <v>1.2</v>
      </c>
      <c r="M581" s="46">
        <f t="shared" si="31"/>
        <v>63</v>
      </c>
      <c r="N581" s="369"/>
      <c r="O581" s="356"/>
      <c r="P581" s="354"/>
      <c r="Q581" s="356"/>
      <c r="R581" s="354"/>
      <c r="S581" s="360"/>
      <c r="T581" s="356"/>
      <c r="U581" s="360"/>
      <c r="V581" s="358"/>
      <c r="W581" s="360"/>
      <c r="X581" s="356"/>
      <c r="Y581" s="354"/>
      <c r="Z581" s="361"/>
      <c r="AA581" s="361"/>
      <c r="AB581" s="383"/>
      <c r="AC581" s="365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69"/>
      <c r="O582" s="356"/>
      <c r="P582" s="354"/>
      <c r="Q582" s="356"/>
      <c r="R582" s="354"/>
      <c r="S582" s="360"/>
      <c r="T582" s="356"/>
      <c r="U582" s="360"/>
      <c r="V582" s="358"/>
      <c r="W582" s="360"/>
      <c r="X582" s="356"/>
      <c r="Y582" s="354"/>
      <c r="Z582" s="361"/>
      <c r="AA582" s="361"/>
      <c r="AB582" s="383"/>
      <c r="AC582" s="365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69"/>
      <c r="O583" s="356"/>
      <c r="P583" s="354"/>
      <c r="Q583" s="356"/>
      <c r="R583" s="354"/>
      <c r="S583" s="360"/>
      <c r="T583" s="356"/>
      <c r="U583" s="360"/>
      <c r="V583" s="358"/>
      <c r="W583" s="360"/>
      <c r="X583" s="356"/>
      <c r="Y583" s="354"/>
      <c r="Z583" s="361"/>
      <c r="AA583" s="361"/>
      <c r="AB583" s="383"/>
      <c r="AC583" s="365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29"/>
        <v>0</v>
      </c>
      <c r="L584" s="87">
        <f t="shared" si="30"/>
        <v>0</v>
      </c>
      <c r="M584" s="46">
        <f t="shared" si="31"/>
        <v>0</v>
      </c>
      <c r="N584" s="369"/>
      <c r="O584" s="356"/>
      <c r="P584" s="354"/>
      <c r="Q584" s="356"/>
      <c r="R584" s="354"/>
      <c r="S584" s="360"/>
      <c r="T584" s="356"/>
      <c r="U584" s="360"/>
      <c r="V584" s="358"/>
      <c r="W584" s="360"/>
      <c r="X584" s="356"/>
      <c r="Y584" s="354"/>
      <c r="Z584" s="361"/>
      <c r="AA584" s="361"/>
      <c r="AB584" s="383"/>
      <c r="AC584" s="365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29"/>
        <v>0</v>
      </c>
      <c r="L585" s="87">
        <f t="shared" si="30"/>
        <v>0</v>
      </c>
      <c r="M585" s="46">
        <f t="shared" si="31"/>
        <v>0</v>
      </c>
      <c r="N585" s="369"/>
      <c r="O585" s="356"/>
      <c r="P585" s="354"/>
      <c r="Q585" s="356"/>
      <c r="R585" s="354"/>
      <c r="S585" s="360"/>
      <c r="T585" s="356"/>
      <c r="U585" s="360"/>
      <c r="V585" s="358"/>
      <c r="W585" s="360"/>
      <c r="X585" s="356"/>
      <c r="Y585" s="354"/>
      <c r="Z585" s="361"/>
      <c r="AA585" s="361"/>
      <c r="AB585" s="383"/>
      <c r="AC585" s="365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29"/>
        <v>0</v>
      </c>
      <c r="L586" s="87">
        <f t="shared" si="30"/>
        <v>0</v>
      </c>
      <c r="M586" s="46">
        <f t="shared" si="31"/>
        <v>0</v>
      </c>
      <c r="N586" s="369"/>
      <c r="O586" s="356"/>
      <c r="P586" s="354"/>
      <c r="Q586" s="356"/>
      <c r="R586" s="354"/>
      <c r="S586" s="360"/>
      <c r="T586" s="356"/>
      <c r="U586" s="360"/>
      <c r="V586" s="358"/>
      <c r="W586" s="360"/>
      <c r="X586" s="356"/>
      <c r="Y586" s="354"/>
      <c r="Z586" s="361"/>
      <c r="AA586" s="361"/>
      <c r="AB586" s="383"/>
      <c r="AC586" s="365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29"/>
        <v>0</v>
      </c>
      <c r="L587" s="87">
        <f t="shared" si="30"/>
        <v>0</v>
      </c>
      <c r="M587" s="46">
        <f t="shared" si="31"/>
        <v>0</v>
      </c>
      <c r="N587" s="369"/>
      <c r="O587" s="356"/>
      <c r="P587" s="354"/>
      <c r="Q587" s="356"/>
      <c r="R587" s="354"/>
      <c r="S587" s="360"/>
      <c r="T587" s="356"/>
      <c r="U587" s="360"/>
      <c r="V587" s="358"/>
      <c r="W587" s="360"/>
      <c r="X587" s="356"/>
      <c r="Y587" s="354"/>
      <c r="Z587" s="361"/>
      <c r="AA587" s="361"/>
      <c r="AB587" s="383"/>
      <c r="AC587" s="365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29"/>
        <v>0</v>
      </c>
      <c r="L588" s="87">
        <f t="shared" si="30"/>
        <v>0</v>
      </c>
      <c r="M588" s="46">
        <f t="shared" si="31"/>
        <v>0</v>
      </c>
      <c r="N588" s="369"/>
      <c r="O588" s="356"/>
      <c r="P588" s="354"/>
      <c r="Q588" s="356"/>
      <c r="R588" s="354"/>
      <c r="S588" s="360"/>
      <c r="T588" s="356"/>
      <c r="U588" s="360"/>
      <c r="V588" s="358"/>
      <c r="W588" s="360"/>
      <c r="X588" s="356"/>
      <c r="Y588" s="354"/>
      <c r="Z588" s="361"/>
      <c r="AA588" s="361"/>
      <c r="AB588" s="383"/>
      <c r="AC588" s="365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29"/>
        <v>0</v>
      </c>
      <c r="L589" s="87">
        <f t="shared" si="30"/>
        <v>0</v>
      </c>
      <c r="M589" s="46">
        <f t="shared" si="31"/>
        <v>0</v>
      </c>
      <c r="N589" s="369"/>
      <c r="O589" s="356"/>
      <c r="P589" s="354"/>
      <c r="Q589" s="356"/>
      <c r="R589" s="354"/>
      <c r="S589" s="360"/>
      <c r="T589" s="356"/>
      <c r="U589" s="360"/>
      <c r="V589" s="358"/>
      <c r="W589" s="360"/>
      <c r="X589" s="356"/>
      <c r="Y589" s="354"/>
      <c r="Z589" s="361"/>
      <c r="AA589" s="361"/>
      <c r="AB589" s="383"/>
      <c r="AC589" s="365"/>
      <c r="AD589" s="83"/>
    </row>
    <row r="590" spans="1:30" ht="18" customHeight="1">
      <c r="A590" s="104">
        <v>30</v>
      </c>
      <c r="B590" s="91" t="s">
        <v>303</v>
      </c>
      <c r="C590" s="101" t="s">
        <v>304</v>
      </c>
      <c r="D590" s="42">
        <v>71400119913</v>
      </c>
      <c r="E590" s="42" t="s">
        <v>161</v>
      </c>
      <c r="F590" s="42" t="s">
        <v>305</v>
      </c>
      <c r="G590" s="42" t="s">
        <v>306</v>
      </c>
      <c r="H590" s="42">
        <v>30</v>
      </c>
      <c r="I590" s="42">
        <v>60</v>
      </c>
      <c r="J590" s="173">
        <v>49</v>
      </c>
      <c r="K590" s="87">
        <f t="shared" si="29"/>
        <v>1.2</v>
      </c>
      <c r="L590" s="87">
        <f t="shared" si="30"/>
        <v>1.2</v>
      </c>
      <c r="M590" s="46">
        <f t="shared" si="31"/>
        <v>90</v>
      </c>
      <c r="N590" s="368"/>
      <c r="O590" s="355"/>
      <c r="P590" s="353">
        <f>SUM(M590:M599)+N590+O590</f>
        <v>90</v>
      </c>
      <c r="Q590" s="355"/>
      <c r="R590" s="353"/>
      <c r="S590" s="359"/>
      <c r="T590" s="355"/>
      <c r="U590" s="359"/>
      <c r="V590" s="357"/>
      <c r="W590" s="359"/>
      <c r="X590" s="355"/>
      <c r="Y590" s="353"/>
      <c r="Z590" s="351"/>
      <c r="AA590" s="351"/>
      <c r="AB590" s="362"/>
      <c r="AC590" s="364">
        <f t="shared" ref="AC590" si="33">P590</f>
        <v>90</v>
      </c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29"/>
        <v>0</v>
      </c>
      <c r="L591" s="87">
        <f t="shared" si="30"/>
        <v>0</v>
      </c>
      <c r="M591" s="46">
        <f t="shared" si="31"/>
        <v>0</v>
      </c>
      <c r="N591" s="369"/>
      <c r="O591" s="356"/>
      <c r="P591" s="354"/>
      <c r="Q591" s="356"/>
      <c r="R591" s="354"/>
      <c r="S591" s="360"/>
      <c r="T591" s="356"/>
      <c r="U591" s="360"/>
      <c r="V591" s="358"/>
      <c r="W591" s="360"/>
      <c r="X591" s="356"/>
      <c r="Y591" s="354"/>
      <c r="Z591" s="361"/>
      <c r="AA591" s="361"/>
      <c r="AB591" s="383"/>
      <c r="AC591" s="365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29"/>
        <v>0</v>
      </c>
      <c r="L592" s="87">
        <f t="shared" si="30"/>
        <v>0</v>
      </c>
      <c r="M592" s="46">
        <f t="shared" si="31"/>
        <v>0</v>
      </c>
      <c r="N592" s="369"/>
      <c r="O592" s="356"/>
      <c r="P592" s="354"/>
      <c r="Q592" s="356"/>
      <c r="R592" s="354"/>
      <c r="S592" s="360"/>
      <c r="T592" s="356"/>
      <c r="U592" s="360"/>
      <c r="V592" s="358"/>
      <c r="W592" s="360"/>
      <c r="X592" s="356"/>
      <c r="Y592" s="354"/>
      <c r="Z592" s="361"/>
      <c r="AA592" s="361"/>
      <c r="AB592" s="383"/>
      <c r="AC592" s="365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29"/>
        <v>0</v>
      </c>
      <c r="L593" s="87">
        <f t="shared" si="30"/>
        <v>0</v>
      </c>
      <c r="M593" s="46">
        <f t="shared" si="31"/>
        <v>0</v>
      </c>
      <c r="N593" s="369"/>
      <c r="O593" s="356"/>
      <c r="P593" s="354"/>
      <c r="Q593" s="356"/>
      <c r="R593" s="354"/>
      <c r="S593" s="360"/>
      <c r="T593" s="356"/>
      <c r="U593" s="360"/>
      <c r="V593" s="358"/>
      <c r="W593" s="360"/>
      <c r="X593" s="356"/>
      <c r="Y593" s="354"/>
      <c r="Z593" s="361"/>
      <c r="AA593" s="361"/>
      <c r="AB593" s="383"/>
      <c r="AC593" s="365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29"/>
        <v>0</v>
      </c>
      <c r="L594" s="87">
        <f t="shared" si="30"/>
        <v>0</v>
      </c>
      <c r="M594" s="46">
        <f t="shared" si="31"/>
        <v>0</v>
      </c>
      <c r="N594" s="369"/>
      <c r="O594" s="356"/>
      <c r="P594" s="354"/>
      <c r="Q594" s="356"/>
      <c r="R594" s="354"/>
      <c r="S594" s="360"/>
      <c r="T594" s="356"/>
      <c r="U594" s="360"/>
      <c r="V594" s="358"/>
      <c r="W594" s="360"/>
      <c r="X594" s="356"/>
      <c r="Y594" s="354"/>
      <c r="Z594" s="361"/>
      <c r="AA594" s="361"/>
      <c r="AB594" s="383"/>
      <c r="AC594" s="365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29"/>
        <v>0</v>
      </c>
      <c r="L595" s="87">
        <f t="shared" si="30"/>
        <v>0</v>
      </c>
      <c r="M595" s="46">
        <f t="shared" si="31"/>
        <v>0</v>
      </c>
      <c r="N595" s="369"/>
      <c r="O595" s="356"/>
      <c r="P595" s="354"/>
      <c r="Q595" s="356"/>
      <c r="R595" s="354"/>
      <c r="S595" s="360"/>
      <c r="T595" s="356"/>
      <c r="U595" s="360"/>
      <c r="V595" s="358"/>
      <c r="W595" s="360"/>
      <c r="X595" s="356"/>
      <c r="Y595" s="354"/>
      <c r="Z595" s="361"/>
      <c r="AA595" s="361"/>
      <c r="AB595" s="383"/>
      <c r="AC595" s="365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29"/>
        <v>0</v>
      </c>
      <c r="L596" s="87">
        <f t="shared" si="30"/>
        <v>0</v>
      </c>
      <c r="M596" s="46">
        <f t="shared" si="31"/>
        <v>0</v>
      </c>
      <c r="N596" s="369"/>
      <c r="O596" s="356"/>
      <c r="P596" s="354"/>
      <c r="Q596" s="356"/>
      <c r="R596" s="354"/>
      <c r="S596" s="360"/>
      <c r="T596" s="356"/>
      <c r="U596" s="360"/>
      <c r="V596" s="358"/>
      <c r="W596" s="360"/>
      <c r="X596" s="356"/>
      <c r="Y596" s="354"/>
      <c r="Z596" s="361"/>
      <c r="AA596" s="361"/>
      <c r="AB596" s="383"/>
      <c r="AC596" s="365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ref="K597:K660" si="34">IF(OR(LEFT(E597,2)="ĐA",LEFT(E597,2)="DA",LEFT(E597,5)="Đồ án",LEFT(E597,5)="Đồán ",LEFT(E597,9)="Sinh hoạt",LEFT(E597,9)="sinh hoạt",LEFT(E597,6)="Cố vấn",LEFT(E597,6)="cố vấn",LEFT(E597,4)="cvht",LEFT(E597,4)="CVHT",LEFT(E597,4)="shcn",LEFT(E597,4)="SHCN"),0,(IF(AND(H597&gt;0,J597&gt;0),IF(J597&gt;60,1.3,IF(J597&gt;35,1.2,1)),0)))</f>
        <v>0</v>
      </c>
      <c r="L597" s="87">
        <f t="shared" ref="L597:L660" si="35">IF(OR(LEFT(E597,2)="ĐA",LEFT(E597,2)="DA",LEFT(E597,5)="Đồ án",LEFT(E597,5)="Đồán "),0,IF(AND(J597&gt;0,I597&gt;0),IF(AND(OR(LEFT(E597,4)="GDQP",LEFT(E597,4)="gdqp",LEFT(E597,19)="Giáo dục quốc phòng"),J597&gt;50),1.3,IF(J597&gt;35,1.2,IF(J597&gt;29,1.1,1))),0))</f>
        <v>0</v>
      </c>
      <c r="M597" s="46">
        <f t="shared" ref="M597:M660" si="36">ROUND(IF(OR(LEFT(E597,2)="ĐA",LEFT(E597,2)="DA",LEFT(E597,5)="Đồ án",LEFT(E597,5)="Đồán "),J597*0.5,(IF(H597&gt;0,H597*K597,"0")+IF(I597&gt;0,(I597*0.75)*L597,"0"))),1)</f>
        <v>0</v>
      </c>
      <c r="N597" s="369"/>
      <c r="O597" s="356"/>
      <c r="P597" s="354"/>
      <c r="Q597" s="356"/>
      <c r="R597" s="354"/>
      <c r="S597" s="360"/>
      <c r="T597" s="356"/>
      <c r="U597" s="360"/>
      <c r="V597" s="358"/>
      <c r="W597" s="360"/>
      <c r="X597" s="356"/>
      <c r="Y597" s="354"/>
      <c r="Z597" s="361"/>
      <c r="AA597" s="361"/>
      <c r="AB597" s="383"/>
      <c r="AC597" s="365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4"/>
        <v>0</v>
      </c>
      <c r="L598" s="87">
        <f t="shared" si="35"/>
        <v>0</v>
      </c>
      <c r="M598" s="46">
        <f t="shared" si="36"/>
        <v>0</v>
      </c>
      <c r="N598" s="369"/>
      <c r="O598" s="356"/>
      <c r="P598" s="354"/>
      <c r="Q598" s="356"/>
      <c r="R598" s="354"/>
      <c r="S598" s="360"/>
      <c r="T598" s="356"/>
      <c r="U598" s="360"/>
      <c r="V598" s="358"/>
      <c r="W598" s="360"/>
      <c r="X598" s="356"/>
      <c r="Y598" s="354"/>
      <c r="Z598" s="361"/>
      <c r="AA598" s="361"/>
      <c r="AB598" s="383"/>
      <c r="AC598" s="365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69"/>
      <c r="O599" s="356"/>
      <c r="P599" s="354"/>
      <c r="Q599" s="356"/>
      <c r="R599" s="354"/>
      <c r="S599" s="360"/>
      <c r="T599" s="356"/>
      <c r="U599" s="360"/>
      <c r="V599" s="358"/>
      <c r="W599" s="360"/>
      <c r="X599" s="356"/>
      <c r="Y599" s="354"/>
      <c r="Z599" s="361"/>
      <c r="AA599" s="361"/>
      <c r="AB599" s="383"/>
      <c r="AC599" s="365"/>
      <c r="AD599" s="83"/>
    </row>
    <row r="600" spans="1:30" ht="18" customHeight="1">
      <c r="A600" s="104">
        <v>31</v>
      </c>
      <c r="B600" s="91" t="s">
        <v>221</v>
      </c>
      <c r="C600" s="101" t="s">
        <v>43</v>
      </c>
      <c r="D600" s="42"/>
      <c r="E600" s="43" t="s">
        <v>161</v>
      </c>
      <c r="F600" s="44" t="s">
        <v>450</v>
      </c>
      <c r="G600" s="170">
        <v>2</v>
      </c>
      <c r="H600" s="140">
        <v>30</v>
      </c>
      <c r="I600" s="140">
        <v>60</v>
      </c>
      <c r="J600" s="173">
        <v>40</v>
      </c>
      <c r="K600" s="87">
        <f t="shared" si="34"/>
        <v>1.2</v>
      </c>
      <c r="L600" s="87">
        <f t="shared" si="35"/>
        <v>1.2</v>
      </c>
      <c r="M600" s="46">
        <f t="shared" si="36"/>
        <v>90</v>
      </c>
      <c r="N600" s="368">
        <v>67.5</v>
      </c>
      <c r="O600" s="355"/>
      <c r="P600" s="353">
        <f>SUM(M600:M609)+N600+O600</f>
        <v>157.5</v>
      </c>
      <c r="Q600" s="355"/>
      <c r="R600" s="353"/>
      <c r="S600" s="359"/>
      <c r="T600" s="355"/>
      <c r="U600" s="359"/>
      <c r="V600" s="357"/>
      <c r="W600" s="359"/>
      <c r="X600" s="355"/>
      <c r="Y600" s="353"/>
      <c r="Z600" s="351"/>
      <c r="AA600" s="351"/>
      <c r="AB600" s="362"/>
      <c r="AC600" s="364">
        <f t="shared" ref="AC600" si="37">P600</f>
        <v>157.5</v>
      </c>
      <c r="AD600" s="83"/>
    </row>
    <row r="601" spans="1:30" ht="18" customHeight="1">
      <c r="A601" s="121"/>
      <c r="B601" s="109"/>
      <c r="C601" s="110"/>
      <c r="D601" s="42"/>
      <c r="E601" s="127" t="s">
        <v>173</v>
      </c>
      <c r="F601" s="42" t="s">
        <v>333</v>
      </c>
      <c r="G601" s="42"/>
      <c r="H601" s="42"/>
      <c r="I601" s="42"/>
      <c r="J601" s="173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69"/>
      <c r="O601" s="356"/>
      <c r="P601" s="354"/>
      <c r="Q601" s="356"/>
      <c r="R601" s="354"/>
      <c r="S601" s="360"/>
      <c r="T601" s="356"/>
      <c r="U601" s="360"/>
      <c r="V601" s="358"/>
      <c r="W601" s="360"/>
      <c r="X601" s="356"/>
      <c r="Y601" s="354"/>
      <c r="Z601" s="361"/>
      <c r="AA601" s="361"/>
      <c r="AB601" s="383"/>
      <c r="AC601" s="365"/>
      <c r="AD601" s="83"/>
    </row>
    <row r="602" spans="1:30" ht="18" hidden="1" customHeight="1">
      <c r="A602" s="121"/>
      <c r="B602" s="109"/>
      <c r="C602" s="110"/>
      <c r="D602" s="42"/>
      <c r="E602" s="42"/>
      <c r="F602" s="42"/>
      <c r="G602" s="42"/>
      <c r="H602" s="42"/>
      <c r="I602" s="42"/>
      <c r="J602" s="173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69"/>
      <c r="O602" s="356"/>
      <c r="P602" s="354"/>
      <c r="Q602" s="356"/>
      <c r="R602" s="354"/>
      <c r="S602" s="360"/>
      <c r="T602" s="356"/>
      <c r="U602" s="360"/>
      <c r="V602" s="358"/>
      <c r="W602" s="360"/>
      <c r="X602" s="356"/>
      <c r="Y602" s="354"/>
      <c r="Z602" s="361"/>
      <c r="AA602" s="361"/>
      <c r="AB602" s="383"/>
      <c r="AC602" s="365"/>
      <c r="AD602" s="83"/>
    </row>
    <row r="603" spans="1:30" ht="20.25" hidden="1" customHeight="1">
      <c r="A603" s="121"/>
      <c r="B603" s="109"/>
      <c r="C603" s="110"/>
      <c r="D603" s="42"/>
      <c r="E603" s="42"/>
      <c r="F603" s="42"/>
      <c r="G603" s="42"/>
      <c r="H603" s="42"/>
      <c r="I603" s="42"/>
      <c r="J603" s="173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69"/>
      <c r="O603" s="356"/>
      <c r="P603" s="354"/>
      <c r="Q603" s="356"/>
      <c r="R603" s="354"/>
      <c r="S603" s="360"/>
      <c r="T603" s="356"/>
      <c r="U603" s="360"/>
      <c r="V603" s="358"/>
      <c r="W603" s="360"/>
      <c r="X603" s="356"/>
      <c r="Y603" s="354"/>
      <c r="Z603" s="361"/>
      <c r="AA603" s="361"/>
      <c r="AB603" s="383"/>
      <c r="AC603" s="365"/>
      <c r="AD603" s="83"/>
    </row>
    <row r="604" spans="1:30" ht="18" hidden="1" customHeight="1">
      <c r="A604" s="121"/>
      <c r="B604" s="109"/>
      <c r="C604" s="110"/>
      <c r="D604" s="42"/>
      <c r="E604" s="42"/>
      <c r="F604" s="42"/>
      <c r="G604" s="42"/>
      <c r="H604" s="42"/>
      <c r="I604" s="42"/>
      <c r="J604" s="173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69"/>
      <c r="O604" s="356"/>
      <c r="P604" s="354"/>
      <c r="Q604" s="356"/>
      <c r="R604" s="354"/>
      <c r="S604" s="360"/>
      <c r="T604" s="356"/>
      <c r="U604" s="360"/>
      <c r="V604" s="358"/>
      <c r="W604" s="360"/>
      <c r="X604" s="356"/>
      <c r="Y604" s="354"/>
      <c r="Z604" s="361"/>
      <c r="AA604" s="361"/>
      <c r="AB604" s="383"/>
      <c r="AC604" s="365"/>
      <c r="AD604" s="83"/>
    </row>
    <row r="605" spans="1:30" ht="18" hidden="1" customHeight="1">
      <c r="A605" s="121"/>
      <c r="B605" s="109"/>
      <c r="C605" s="110"/>
      <c r="D605" s="42"/>
      <c r="E605" s="42"/>
      <c r="F605" s="42"/>
      <c r="G605" s="42"/>
      <c r="H605" s="42"/>
      <c r="I605" s="42"/>
      <c r="J605" s="173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69"/>
      <c r="O605" s="356"/>
      <c r="P605" s="354"/>
      <c r="Q605" s="356"/>
      <c r="R605" s="354"/>
      <c r="S605" s="360"/>
      <c r="T605" s="356"/>
      <c r="U605" s="360"/>
      <c r="V605" s="358"/>
      <c r="W605" s="360"/>
      <c r="X605" s="356"/>
      <c r="Y605" s="354"/>
      <c r="Z605" s="361"/>
      <c r="AA605" s="361"/>
      <c r="AB605" s="383"/>
      <c r="AC605" s="365"/>
      <c r="AD605" s="83"/>
    </row>
    <row r="606" spans="1:30" ht="18" hidden="1" customHeight="1">
      <c r="A606" s="121"/>
      <c r="B606" s="109"/>
      <c r="C606" s="110"/>
      <c r="D606" s="42"/>
      <c r="E606" s="42"/>
      <c r="F606" s="42"/>
      <c r="G606" s="42"/>
      <c r="H606" s="42"/>
      <c r="I606" s="42"/>
      <c r="J606" s="173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69"/>
      <c r="O606" s="356"/>
      <c r="P606" s="354"/>
      <c r="Q606" s="356"/>
      <c r="R606" s="354"/>
      <c r="S606" s="360"/>
      <c r="T606" s="356"/>
      <c r="U606" s="360"/>
      <c r="V606" s="358"/>
      <c r="W606" s="360"/>
      <c r="X606" s="356"/>
      <c r="Y606" s="354"/>
      <c r="Z606" s="361"/>
      <c r="AA606" s="361"/>
      <c r="AB606" s="383"/>
      <c r="AC606" s="365"/>
      <c r="AD606" s="83"/>
    </row>
    <row r="607" spans="1:30" ht="18" hidden="1" customHeight="1">
      <c r="A607" s="121"/>
      <c r="B607" s="109"/>
      <c r="C607" s="110"/>
      <c r="D607" s="42"/>
      <c r="E607" s="42"/>
      <c r="F607" s="42"/>
      <c r="G607" s="42"/>
      <c r="H607" s="42"/>
      <c r="I607" s="42"/>
      <c r="J607" s="173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69"/>
      <c r="O607" s="356"/>
      <c r="P607" s="354"/>
      <c r="Q607" s="356"/>
      <c r="R607" s="354"/>
      <c r="S607" s="360"/>
      <c r="T607" s="356"/>
      <c r="U607" s="360"/>
      <c r="V607" s="358"/>
      <c r="W607" s="360"/>
      <c r="X607" s="356"/>
      <c r="Y607" s="354"/>
      <c r="Z607" s="361"/>
      <c r="AA607" s="361"/>
      <c r="AB607" s="383"/>
      <c r="AC607" s="365"/>
      <c r="AD607" s="83"/>
    </row>
    <row r="608" spans="1:30" ht="18" hidden="1" customHeight="1">
      <c r="A608" s="121"/>
      <c r="B608" s="109"/>
      <c r="C608" s="110"/>
      <c r="D608" s="42"/>
      <c r="E608" s="42"/>
      <c r="F608" s="42"/>
      <c r="G608" s="42"/>
      <c r="H608" s="42"/>
      <c r="I608" s="42"/>
      <c r="J608" s="173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69"/>
      <c r="O608" s="356"/>
      <c r="P608" s="354"/>
      <c r="Q608" s="356"/>
      <c r="R608" s="354"/>
      <c r="S608" s="360"/>
      <c r="T608" s="356"/>
      <c r="U608" s="360"/>
      <c r="V608" s="358"/>
      <c r="W608" s="360"/>
      <c r="X608" s="356"/>
      <c r="Y608" s="354"/>
      <c r="Z608" s="361"/>
      <c r="AA608" s="361"/>
      <c r="AB608" s="383"/>
      <c r="AC608" s="365"/>
      <c r="AD608" s="83"/>
    </row>
    <row r="609" spans="1:30" ht="18" hidden="1" customHeight="1">
      <c r="A609" s="121"/>
      <c r="B609" s="109"/>
      <c r="C609" s="110"/>
      <c r="D609" s="42"/>
      <c r="E609" s="42"/>
      <c r="F609" s="42"/>
      <c r="G609" s="42"/>
      <c r="H609" s="42"/>
      <c r="I609" s="42"/>
      <c r="J609" s="173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69"/>
      <c r="O609" s="356"/>
      <c r="P609" s="354"/>
      <c r="Q609" s="356"/>
      <c r="R609" s="354"/>
      <c r="S609" s="360"/>
      <c r="T609" s="356"/>
      <c r="U609" s="360"/>
      <c r="V609" s="358"/>
      <c r="W609" s="360"/>
      <c r="X609" s="356"/>
      <c r="Y609" s="354"/>
      <c r="Z609" s="361"/>
      <c r="AA609" s="361"/>
      <c r="AB609" s="383"/>
      <c r="AC609" s="365"/>
      <c r="AD609" s="83"/>
    </row>
    <row r="610" spans="1:30" ht="18" customHeight="1">
      <c r="A610" s="104">
        <v>32</v>
      </c>
      <c r="B610" s="175" t="s">
        <v>212</v>
      </c>
      <c r="C610" s="176" t="s">
        <v>213</v>
      </c>
      <c r="D610" s="177">
        <v>20200013101</v>
      </c>
      <c r="E610" s="178" t="s">
        <v>214</v>
      </c>
      <c r="F610" s="179" t="s">
        <v>197</v>
      </c>
      <c r="G610" s="180">
        <v>1</v>
      </c>
      <c r="H610" s="181">
        <v>30</v>
      </c>
      <c r="I610" s="181"/>
      <c r="J610" s="182">
        <v>55</v>
      </c>
      <c r="K610" s="87">
        <f t="shared" si="34"/>
        <v>1.2</v>
      </c>
      <c r="L610" s="87">
        <f t="shared" si="35"/>
        <v>0</v>
      </c>
      <c r="M610" s="46">
        <f t="shared" si="36"/>
        <v>36</v>
      </c>
      <c r="N610" s="395">
        <v>67.5</v>
      </c>
      <c r="O610" s="395"/>
      <c r="P610" s="353">
        <f>SUM(M610:M619)+N610+O610</f>
        <v>139.5</v>
      </c>
      <c r="Q610" s="355"/>
      <c r="R610" s="353"/>
      <c r="S610" s="397"/>
      <c r="T610" s="395"/>
      <c r="U610" s="397"/>
      <c r="V610" s="395"/>
      <c r="W610" s="397"/>
      <c r="X610" s="395"/>
      <c r="Y610" s="353"/>
      <c r="Z610" s="351"/>
      <c r="AA610" s="351"/>
      <c r="AB610" s="362"/>
      <c r="AC610" s="364">
        <f>P610</f>
        <v>139.5</v>
      </c>
      <c r="AD610" s="83"/>
    </row>
    <row r="611" spans="1:30" ht="18" customHeight="1">
      <c r="A611" s="121"/>
      <c r="B611" s="191"/>
      <c r="C611" s="192"/>
      <c r="D611" s="177"/>
      <c r="E611" s="127" t="s">
        <v>173</v>
      </c>
      <c r="F611" s="199" t="s">
        <v>185</v>
      </c>
      <c r="G611" s="180"/>
      <c r="H611" s="181"/>
      <c r="I611" s="181"/>
      <c r="J611" s="182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96"/>
      <c r="O611" s="396"/>
      <c r="P611" s="354"/>
      <c r="Q611" s="356"/>
      <c r="R611" s="354"/>
      <c r="S611" s="398"/>
      <c r="T611" s="396"/>
      <c r="U611" s="398"/>
      <c r="V611" s="396"/>
      <c r="W611" s="398"/>
      <c r="X611" s="396"/>
      <c r="Y611" s="354"/>
      <c r="Z611" s="361"/>
      <c r="AA611" s="361"/>
      <c r="AB611" s="383"/>
      <c r="AC611" s="365"/>
      <c r="AD611" s="83"/>
    </row>
    <row r="612" spans="1:30" ht="18" customHeight="1">
      <c r="A612" s="121"/>
      <c r="B612" s="191"/>
      <c r="C612" s="192"/>
      <c r="D612" s="177"/>
      <c r="E612" s="178" t="s">
        <v>214</v>
      </c>
      <c r="F612" s="226" t="s">
        <v>368</v>
      </c>
      <c r="G612" s="180">
        <v>1</v>
      </c>
      <c r="H612" s="181">
        <v>30</v>
      </c>
      <c r="I612" s="181"/>
      <c r="J612" s="182">
        <v>55</v>
      </c>
      <c r="K612" s="87">
        <f t="shared" si="34"/>
        <v>1.2</v>
      </c>
      <c r="L612" s="87">
        <f t="shared" si="35"/>
        <v>0</v>
      </c>
      <c r="M612" s="46">
        <f t="shared" si="36"/>
        <v>36</v>
      </c>
      <c r="N612" s="396"/>
      <c r="O612" s="396"/>
      <c r="P612" s="354"/>
      <c r="Q612" s="356"/>
      <c r="R612" s="354"/>
      <c r="S612" s="398"/>
      <c r="T612" s="396"/>
      <c r="U612" s="398"/>
      <c r="V612" s="396"/>
      <c r="W612" s="398"/>
      <c r="X612" s="396"/>
      <c r="Y612" s="354"/>
      <c r="Z612" s="361"/>
      <c r="AA612" s="361"/>
      <c r="AB612" s="383"/>
      <c r="AC612" s="365"/>
      <c r="AD612" s="83"/>
    </row>
    <row r="613" spans="1:30" ht="18" hidden="1" customHeight="1">
      <c r="A613" s="121"/>
      <c r="B613" s="191"/>
      <c r="C613" s="192"/>
      <c r="D613" s="177"/>
      <c r="E613" s="178"/>
      <c r="F613" s="179"/>
      <c r="G613" s="180"/>
      <c r="H613" s="181"/>
      <c r="I613" s="181"/>
      <c r="J613" s="182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96"/>
      <c r="O613" s="396"/>
      <c r="P613" s="354"/>
      <c r="Q613" s="356"/>
      <c r="R613" s="354"/>
      <c r="S613" s="398"/>
      <c r="T613" s="396"/>
      <c r="U613" s="398"/>
      <c r="V613" s="396"/>
      <c r="W613" s="398"/>
      <c r="X613" s="396"/>
      <c r="Y613" s="354"/>
      <c r="Z613" s="361"/>
      <c r="AA613" s="361"/>
      <c r="AB613" s="383"/>
      <c r="AC613" s="365"/>
      <c r="AD613" s="83"/>
    </row>
    <row r="614" spans="1:30" ht="18" hidden="1" customHeight="1">
      <c r="A614" s="121"/>
      <c r="B614" s="191"/>
      <c r="C614" s="192"/>
      <c r="D614" s="177"/>
      <c r="E614" s="178"/>
      <c r="F614" s="179"/>
      <c r="G614" s="180"/>
      <c r="H614" s="181"/>
      <c r="I614" s="181"/>
      <c r="J614" s="182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96"/>
      <c r="O614" s="396"/>
      <c r="P614" s="354"/>
      <c r="Q614" s="356"/>
      <c r="R614" s="354"/>
      <c r="S614" s="398"/>
      <c r="T614" s="396"/>
      <c r="U614" s="398"/>
      <c r="V614" s="396"/>
      <c r="W614" s="398"/>
      <c r="X614" s="396"/>
      <c r="Y614" s="354"/>
      <c r="Z614" s="361"/>
      <c r="AA614" s="361"/>
      <c r="AB614" s="383"/>
      <c r="AC614" s="365"/>
      <c r="AD614" s="83"/>
    </row>
    <row r="615" spans="1:30" ht="18" hidden="1" customHeight="1">
      <c r="A615" s="121"/>
      <c r="B615" s="191"/>
      <c r="C615" s="192"/>
      <c r="D615" s="177"/>
      <c r="E615" s="178"/>
      <c r="F615" s="179"/>
      <c r="G615" s="180"/>
      <c r="H615" s="181"/>
      <c r="I615" s="181"/>
      <c r="J615" s="182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96"/>
      <c r="O615" s="396"/>
      <c r="P615" s="354"/>
      <c r="Q615" s="356"/>
      <c r="R615" s="354"/>
      <c r="S615" s="398"/>
      <c r="T615" s="396"/>
      <c r="U615" s="398"/>
      <c r="V615" s="396"/>
      <c r="W615" s="398"/>
      <c r="X615" s="396"/>
      <c r="Y615" s="354"/>
      <c r="Z615" s="361"/>
      <c r="AA615" s="361"/>
      <c r="AB615" s="383"/>
      <c r="AC615" s="365"/>
      <c r="AD615" s="83"/>
    </row>
    <row r="616" spans="1:30" ht="18" hidden="1" customHeight="1">
      <c r="A616" s="121"/>
      <c r="B616" s="191"/>
      <c r="C616" s="192"/>
      <c r="D616" s="177"/>
      <c r="E616" s="178"/>
      <c r="F616" s="179"/>
      <c r="G616" s="180"/>
      <c r="H616" s="181"/>
      <c r="I616" s="181"/>
      <c r="J616" s="182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96"/>
      <c r="O616" s="396"/>
      <c r="P616" s="354"/>
      <c r="Q616" s="356"/>
      <c r="R616" s="354"/>
      <c r="S616" s="398"/>
      <c r="T616" s="396"/>
      <c r="U616" s="398"/>
      <c r="V616" s="396"/>
      <c r="W616" s="398"/>
      <c r="X616" s="396"/>
      <c r="Y616" s="354"/>
      <c r="Z616" s="361"/>
      <c r="AA616" s="361"/>
      <c r="AB616" s="383"/>
      <c r="AC616" s="365"/>
      <c r="AD616" s="83"/>
    </row>
    <row r="617" spans="1:30" ht="18" hidden="1" customHeight="1">
      <c r="A617" s="121"/>
      <c r="B617" s="191"/>
      <c r="C617" s="192"/>
      <c r="D617" s="177"/>
      <c r="E617" s="178"/>
      <c r="F617" s="179"/>
      <c r="G617" s="180"/>
      <c r="H617" s="181"/>
      <c r="I617" s="181"/>
      <c r="J617" s="182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96"/>
      <c r="O617" s="396"/>
      <c r="P617" s="354"/>
      <c r="Q617" s="356"/>
      <c r="R617" s="354"/>
      <c r="S617" s="398"/>
      <c r="T617" s="396"/>
      <c r="U617" s="398"/>
      <c r="V617" s="396"/>
      <c r="W617" s="398"/>
      <c r="X617" s="396"/>
      <c r="Y617" s="354"/>
      <c r="Z617" s="361"/>
      <c r="AA617" s="361"/>
      <c r="AB617" s="383"/>
      <c r="AC617" s="365"/>
      <c r="AD617" s="83"/>
    </row>
    <row r="618" spans="1:30" ht="18" hidden="1" customHeight="1">
      <c r="A618" s="121"/>
      <c r="B618" s="191"/>
      <c r="C618" s="192"/>
      <c r="D618" s="177"/>
      <c r="E618" s="178"/>
      <c r="F618" s="179"/>
      <c r="G618" s="180"/>
      <c r="H618" s="181"/>
      <c r="I618" s="181"/>
      <c r="J618" s="182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96"/>
      <c r="O618" s="396"/>
      <c r="P618" s="354"/>
      <c r="Q618" s="356"/>
      <c r="R618" s="354"/>
      <c r="S618" s="398"/>
      <c r="T618" s="396"/>
      <c r="U618" s="398"/>
      <c r="V618" s="396"/>
      <c r="W618" s="398"/>
      <c r="X618" s="396"/>
      <c r="Y618" s="354"/>
      <c r="Z618" s="361"/>
      <c r="AA618" s="361"/>
      <c r="AB618" s="383"/>
      <c r="AC618" s="365"/>
      <c r="AD618" s="83"/>
    </row>
    <row r="619" spans="1:30" ht="18" hidden="1" customHeight="1">
      <c r="A619" s="121"/>
      <c r="B619" s="191"/>
      <c r="C619" s="192"/>
      <c r="D619" s="177"/>
      <c r="E619" s="178"/>
      <c r="F619" s="179"/>
      <c r="G619" s="180"/>
      <c r="H619" s="181"/>
      <c r="I619" s="181"/>
      <c r="J619" s="182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96"/>
      <c r="O619" s="396"/>
      <c r="P619" s="354"/>
      <c r="Q619" s="356"/>
      <c r="R619" s="354"/>
      <c r="S619" s="398"/>
      <c r="T619" s="396"/>
      <c r="U619" s="398"/>
      <c r="V619" s="396"/>
      <c r="W619" s="398"/>
      <c r="X619" s="396"/>
      <c r="Y619" s="354"/>
      <c r="Z619" s="361"/>
      <c r="AA619" s="361"/>
      <c r="AB619" s="383"/>
      <c r="AC619" s="365"/>
      <c r="AD619" s="83"/>
    </row>
    <row r="620" spans="1:30" ht="18" customHeight="1">
      <c r="A620" s="104">
        <v>33</v>
      </c>
      <c r="B620" s="60" t="s">
        <v>465</v>
      </c>
      <c r="C620" s="61" t="s">
        <v>462</v>
      </c>
      <c r="D620" s="64"/>
      <c r="E620" s="43" t="s">
        <v>161</v>
      </c>
      <c r="F620" s="44" t="s">
        <v>391</v>
      </c>
      <c r="G620" s="86">
        <v>2</v>
      </c>
      <c r="H620" s="86">
        <v>30</v>
      </c>
      <c r="I620" s="70">
        <v>60</v>
      </c>
      <c r="J620" s="106">
        <v>40</v>
      </c>
      <c r="K620" s="87">
        <f t="shared" si="34"/>
        <v>1.2</v>
      </c>
      <c r="L620" s="87">
        <f t="shared" si="35"/>
        <v>1.2</v>
      </c>
      <c r="M620" s="46">
        <f t="shared" si="36"/>
        <v>90</v>
      </c>
      <c r="N620" s="368"/>
      <c r="O620" s="355"/>
      <c r="P620" s="353">
        <f>M620</f>
        <v>90</v>
      </c>
      <c r="Q620" s="355"/>
      <c r="R620" s="353"/>
      <c r="S620" s="359"/>
      <c r="T620" s="355"/>
      <c r="U620" s="359"/>
      <c r="V620" s="357"/>
      <c r="W620" s="359"/>
      <c r="X620" s="355"/>
      <c r="Y620" s="353"/>
      <c r="Z620" s="351"/>
      <c r="AA620" s="351"/>
      <c r="AB620" s="362"/>
      <c r="AC620" s="364">
        <f>P620</f>
        <v>90</v>
      </c>
      <c r="AD620" s="83"/>
    </row>
    <row r="621" spans="1:30" ht="18" hidden="1" customHeight="1">
      <c r="A621" s="90"/>
      <c r="B621" s="107"/>
      <c r="C621" s="108"/>
      <c r="D621" s="64"/>
      <c r="E621" s="43"/>
      <c r="F621" s="44"/>
      <c r="G621" s="86"/>
      <c r="H621" s="86"/>
      <c r="I621" s="70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37"/>
      <c r="O621" s="337"/>
      <c r="P621" s="354"/>
      <c r="Q621" s="337"/>
      <c r="R621" s="337"/>
      <c r="S621" s="337"/>
      <c r="T621" s="337"/>
      <c r="U621" s="337"/>
      <c r="V621" s="337"/>
      <c r="W621" s="337"/>
      <c r="X621" s="337"/>
      <c r="Y621" s="337"/>
      <c r="Z621" s="337"/>
      <c r="AA621" s="337"/>
      <c r="AB621" s="337"/>
      <c r="AC621" s="337"/>
      <c r="AD621" s="83"/>
    </row>
    <row r="622" spans="1:30" ht="18" hidden="1" customHeight="1">
      <c r="A622" s="90"/>
      <c r="B622" s="107"/>
      <c r="C622" s="108"/>
      <c r="D622" s="64"/>
      <c r="E622" s="43"/>
      <c r="F622" s="44"/>
      <c r="G622" s="86"/>
      <c r="H622" s="86"/>
      <c r="I622" s="70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37"/>
      <c r="O622" s="337"/>
      <c r="P622" s="354"/>
      <c r="Q622" s="337"/>
      <c r="R622" s="337"/>
      <c r="S622" s="337"/>
      <c r="T622" s="337"/>
      <c r="U622" s="337"/>
      <c r="V622" s="337"/>
      <c r="W622" s="337"/>
      <c r="X622" s="337"/>
      <c r="Y622" s="337"/>
      <c r="Z622" s="337"/>
      <c r="AA622" s="337"/>
      <c r="AB622" s="337"/>
      <c r="AC622" s="337"/>
      <c r="AD622" s="83"/>
    </row>
    <row r="623" spans="1:30" ht="18" hidden="1" customHeight="1">
      <c r="A623" s="90"/>
      <c r="B623" s="107"/>
      <c r="C623" s="108"/>
      <c r="D623" s="64"/>
      <c r="E623" s="43"/>
      <c r="F623" s="44"/>
      <c r="G623" s="86"/>
      <c r="H623" s="86"/>
      <c r="I623" s="70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37"/>
      <c r="O623" s="337"/>
      <c r="P623" s="354"/>
      <c r="Q623" s="337"/>
      <c r="R623" s="337"/>
      <c r="S623" s="337"/>
      <c r="T623" s="337"/>
      <c r="U623" s="337"/>
      <c r="V623" s="337"/>
      <c r="W623" s="337"/>
      <c r="X623" s="337"/>
      <c r="Y623" s="337"/>
      <c r="Z623" s="337"/>
      <c r="AA623" s="337"/>
      <c r="AB623" s="337"/>
      <c r="AC623" s="337"/>
      <c r="AD623" s="83"/>
    </row>
    <row r="624" spans="1:30" ht="18" hidden="1" customHeight="1">
      <c r="A624" s="90"/>
      <c r="B624" s="107"/>
      <c r="C624" s="108"/>
      <c r="D624" s="64"/>
      <c r="E624" s="43"/>
      <c r="F624" s="44"/>
      <c r="G624" s="86"/>
      <c r="H624" s="86"/>
      <c r="I624" s="70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37"/>
      <c r="O624" s="337"/>
      <c r="P624" s="354"/>
      <c r="Q624" s="337"/>
      <c r="R624" s="337"/>
      <c r="S624" s="337"/>
      <c r="T624" s="337"/>
      <c r="U624" s="337"/>
      <c r="V624" s="337"/>
      <c r="W624" s="337"/>
      <c r="X624" s="337"/>
      <c r="Y624" s="337"/>
      <c r="Z624" s="337"/>
      <c r="AA624" s="337"/>
      <c r="AB624" s="337"/>
      <c r="AC624" s="337"/>
      <c r="AD624" s="83"/>
    </row>
    <row r="625" spans="1:30" ht="18" hidden="1" customHeight="1">
      <c r="A625" s="90"/>
      <c r="B625" s="107"/>
      <c r="C625" s="108"/>
      <c r="D625" s="64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37"/>
      <c r="O625" s="337"/>
      <c r="P625" s="354"/>
      <c r="Q625" s="337"/>
      <c r="R625" s="337"/>
      <c r="S625" s="337"/>
      <c r="T625" s="337"/>
      <c r="U625" s="337"/>
      <c r="V625" s="337"/>
      <c r="W625" s="337"/>
      <c r="X625" s="337"/>
      <c r="Y625" s="337"/>
      <c r="Z625" s="337"/>
      <c r="AA625" s="337"/>
      <c r="AB625" s="337"/>
      <c r="AC625" s="337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37"/>
      <c r="O626" s="337"/>
      <c r="P626" s="354"/>
      <c r="Q626" s="337"/>
      <c r="R626" s="337"/>
      <c r="S626" s="337"/>
      <c r="T626" s="337"/>
      <c r="U626" s="337"/>
      <c r="V626" s="337"/>
      <c r="W626" s="337"/>
      <c r="X626" s="337"/>
      <c r="Y626" s="337"/>
      <c r="Z626" s="337"/>
      <c r="AA626" s="337"/>
      <c r="AB626" s="337"/>
      <c r="AC626" s="337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37"/>
      <c r="O627" s="337"/>
      <c r="P627" s="354"/>
      <c r="Q627" s="337"/>
      <c r="R627" s="337"/>
      <c r="S627" s="337"/>
      <c r="T627" s="337"/>
      <c r="U627" s="337"/>
      <c r="V627" s="337"/>
      <c r="W627" s="337"/>
      <c r="X627" s="337"/>
      <c r="Y627" s="337"/>
      <c r="Z627" s="337"/>
      <c r="AA627" s="337"/>
      <c r="AB627" s="337"/>
      <c r="AC627" s="337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37"/>
      <c r="O628" s="337"/>
      <c r="P628" s="354"/>
      <c r="Q628" s="337"/>
      <c r="R628" s="337"/>
      <c r="S628" s="337"/>
      <c r="T628" s="337"/>
      <c r="U628" s="337"/>
      <c r="V628" s="337"/>
      <c r="W628" s="337"/>
      <c r="X628" s="337"/>
      <c r="Y628" s="337"/>
      <c r="Z628" s="337"/>
      <c r="AA628" s="337"/>
      <c r="AB628" s="337"/>
      <c r="AC628" s="337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37"/>
      <c r="O629" s="337"/>
      <c r="P629" s="354"/>
      <c r="Q629" s="337"/>
      <c r="R629" s="337"/>
      <c r="S629" s="337"/>
      <c r="T629" s="337"/>
      <c r="U629" s="337"/>
      <c r="V629" s="337"/>
      <c r="W629" s="337"/>
      <c r="X629" s="337"/>
      <c r="Y629" s="337"/>
      <c r="Z629" s="337"/>
      <c r="AA629" s="337"/>
      <c r="AB629" s="337"/>
      <c r="AC629" s="337"/>
      <c r="AD629" s="83"/>
    </row>
    <row r="630" spans="1:30" ht="18" customHeight="1">
      <c r="A630" s="104">
        <v>34</v>
      </c>
      <c r="B630" s="60" t="s">
        <v>457</v>
      </c>
      <c r="C630" s="61" t="s">
        <v>458</v>
      </c>
      <c r="D630" s="64"/>
      <c r="E630" s="43" t="s">
        <v>161</v>
      </c>
      <c r="F630" s="44" t="s">
        <v>463</v>
      </c>
      <c r="G630" s="86">
        <v>2</v>
      </c>
      <c r="H630" s="70">
        <v>30</v>
      </c>
      <c r="I630" s="79">
        <v>60</v>
      </c>
      <c r="J630" s="106">
        <v>40</v>
      </c>
      <c r="K630" s="87">
        <v>1.2</v>
      </c>
      <c r="L630" s="87">
        <v>1.2</v>
      </c>
      <c r="M630" s="46">
        <v>90</v>
      </c>
      <c r="N630" s="368"/>
      <c r="O630" s="355"/>
      <c r="P630" s="353">
        <f>M630</f>
        <v>90</v>
      </c>
      <c r="Q630" s="355"/>
      <c r="R630" s="353"/>
      <c r="S630" s="359"/>
      <c r="T630" s="355"/>
      <c r="U630" s="359"/>
      <c r="V630" s="357"/>
      <c r="W630" s="359"/>
      <c r="X630" s="355"/>
      <c r="Y630" s="353"/>
      <c r="Z630" s="351"/>
      <c r="AA630" s="351"/>
      <c r="AB630" s="362"/>
      <c r="AC630" s="364">
        <f>P630</f>
        <v>90</v>
      </c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37"/>
      <c r="O631" s="337"/>
      <c r="P631" s="337"/>
      <c r="Q631" s="337"/>
      <c r="R631" s="337"/>
      <c r="S631" s="337"/>
      <c r="T631" s="337"/>
      <c r="U631" s="337"/>
      <c r="V631" s="337"/>
      <c r="W631" s="337"/>
      <c r="X631" s="337"/>
      <c r="Y631" s="337"/>
      <c r="Z631" s="337"/>
      <c r="AA631" s="337"/>
      <c r="AB631" s="337"/>
      <c r="AC631" s="337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86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37"/>
      <c r="O632" s="337"/>
      <c r="P632" s="337"/>
      <c r="Q632" s="337"/>
      <c r="R632" s="337"/>
      <c r="S632" s="337"/>
      <c r="T632" s="337"/>
      <c r="U632" s="337"/>
      <c r="V632" s="337"/>
      <c r="W632" s="337"/>
      <c r="X632" s="337"/>
      <c r="Y632" s="337"/>
      <c r="Z632" s="337"/>
      <c r="AA632" s="337"/>
      <c r="AB632" s="337"/>
      <c r="AC632" s="337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86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37"/>
      <c r="O633" s="337"/>
      <c r="P633" s="337"/>
      <c r="Q633" s="337"/>
      <c r="R633" s="337"/>
      <c r="S633" s="337"/>
      <c r="T633" s="337"/>
      <c r="U633" s="337"/>
      <c r="V633" s="337"/>
      <c r="W633" s="337"/>
      <c r="X633" s="337"/>
      <c r="Y633" s="337"/>
      <c r="Z633" s="337"/>
      <c r="AA633" s="337"/>
      <c r="AB633" s="337"/>
      <c r="AC633" s="337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86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37"/>
      <c r="O634" s="337"/>
      <c r="P634" s="337"/>
      <c r="Q634" s="337"/>
      <c r="R634" s="337"/>
      <c r="S634" s="337"/>
      <c r="T634" s="337"/>
      <c r="U634" s="337"/>
      <c r="V634" s="337"/>
      <c r="W634" s="337"/>
      <c r="X634" s="337"/>
      <c r="Y634" s="337"/>
      <c r="Z634" s="337"/>
      <c r="AA634" s="337"/>
      <c r="AB634" s="337"/>
      <c r="AC634" s="337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86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37"/>
      <c r="O635" s="337"/>
      <c r="P635" s="337"/>
      <c r="Q635" s="337"/>
      <c r="R635" s="337"/>
      <c r="S635" s="337"/>
      <c r="T635" s="337"/>
      <c r="U635" s="337"/>
      <c r="V635" s="337"/>
      <c r="W635" s="337"/>
      <c r="X635" s="337"/>
      <c r="Y635" s="337"/>
      <c r="Z635" s="337"/>
      <c r="AA635" s="337"/>
      <c r="AB635" s="337"/>
      <c r="AC635" s="337"/>
      <c r="AD635" s="83"/>
    </row>
    <row r="636" spans="1:30" ht="24.75" hidden="1" customHeight="1">
      <c r="A636" s="90"/>
      <c r="B636" s="107"/>
      <c r="C636" s="108"/>
      <c r="D636" s="105"/>
      <c r="E636" s="43"/>
      <c r="F636" s="44"/>
      <c r="G636" s="86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337"/>
      <c r="O636" s="337"/>
      <c r="P636" s="337"/>
      <c r="Q636" s="337"/>
      <c r="R636" s="337"/>
      <c r="S636" s="337"/>
      <c r="T636" s="337"/>
      <c r="U636" s="337"/>
      <c r="V636" s="337"/>
      <c r="W636" s="337"/>
      <c r="X636" s="337"/>
      <c r="Y636" s="337"/>
      <c r="Z636" s="337"/>
      <c r="AA636" s="337"/>
      <c r="AB636" s="337"/>
      <c r="AC636" s="337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86"/>
      <c r="H637" s="70"/>
      <c r="I637" s="79"/>
      <c r="J637" s="106"/>
      <c r="K637" s="87">
        <f t="shared" si="34"/>
        <v>0</v>
      </c>
      <c r="L637" s="87">
        <f t="shared" si="35"/>
        <v>0</v>
      </c>
      <c r="M637" s="46">
        <f t="shared" si="36"/>
        <v>0</v>
      </c>
      <c r="N637" s="337"/>
      <c r="O637" s="337"/>
      <c r="P637" s="337"/>
      <c r="Q637" s="337"/>
      <c r="R637" s="337"/>
      <c r="S637" s="337"/>
      <c r="T637" s="337"/>
      <c r="U637" s="337"/>
      <c r="V637" s="337"/>
      <c r="W637" s="337"/>
      <c r="X637" s="337"/>
      <c r="Y637" s="337"/>
      <c r="Z637" s="337"/>
      <c r="AA637" s="337"/>
      <c r="AB637" s="337"/>
      <c r="AC637" s="337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86"/>
      <c r="H638" s="70"/>
      <c r="I638" s="79"/>
      <c r="J638" s="106"/>
      <c r="K638" s="87">
        <f t="shared" si="34"/>
        <v>0</v>
      </c>
      <c r="L638" s="87">
        <f t="shared" si="35"/>
        <v>0</v>
      </c>
      <c r="M638" s="46">
        <f t="shared" si="36"/>
        <v>0</v>
      </c>
      <c r="N638" s="337"/>
      <c r="O638" s="337"/>
      <c r="P638" s="337"/>
      <c r="Q638" s="337"/>
      <c r="R638" s="337"/>
      <c r="S638" s="337"/>
      <c r="T638" s="337"/>
      <c r="U638" s="337"/>
      <c r="V638" s="337"/>
      <c r="W638" s="337"/>
      <c r="X638" s="337"/>
      <c r="Y638" s="337"/>
      <c r="Z638" s="337"/>
      <c r="AA638" s="337"/>
      <c r="AB638" s="337"/>
      <c r="AC638" s="337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86"/>
      <c r="H639" s="70"/>
      <c r="I639" s="79"/>
      <c r="J639" s="106"/>
      <c r="K639" s="87">
        <f t="shared" si="34"/>
        <v>0</v>
      </c>
      <c r="L639" s="87">
        <f t="shared" si="35"/>
        <v>0</v>
      </c>
      <c r="M639" s="46">
        <f t="shared" si="36"/>
        <v>0</v>
      </c>
      <c r="N639" s="337"/>
      <c r="O639" s="337"/>
      <c r="P639" s="337"/>
      <c r="Q639" s="337"/>
      <c r="R639" s="337"/>
      <c r="S639" s="337"/>
      <c r="T639" s="337"/>
      <c r="U639" s="337"/>
      <c r="V639" s="337"/>
      <c r="W639" s="337"/>
      <c r="X639" s="337"/>
      <c r="Y639" s="337"/>
      <c r="Z639" s="337"/>
      <c r="AA639" s="337"/>
      <c r="AB639" s="337"/>
      <c r="AC639" s="337"/>
      <c r="AD639" s="83"/>
    </row>
    <row r="640" spans="1:30" ht="18" customHeight="1">
      <c r="A640" s="104">
        <v>35</v>
      </c>
      <c r="B640" s="60" t="s">
        <v>461</v>
      </c>
      <c r="C640" s="61" t="s">
        <v>460</v>
      </c>
      <c r="D640" s="64"/>
      <c r="E640" s="43" t="s">
        <v>161</v>
      </c>
      <c r="F640" s="44" t="s">
        <v>512</v>
      </c>
      <c r="G640" s="86">
        <v>2</v>
      </c>
      <c r="H640" s="70">
        <v>30</v>
      </c>
      <c r="I640" s="79">
        <v>60</v>
      </c>
      <c r="J640" s="106">
        <v>40</v>
      </c>
      <c r="K640" s="87">
        <f t="shared" si="34"/>
        <v>1.2</v>
      </c>
      <c r="L640" s="87">
        <f t="shared" si="35"/>
        <v>1.2</v>
      </c>
      <c r="M640" s="46">
        <f t="shared" si="36"/>
        <v>90</v>
      </c>
      <c r="N640" s="368"/>
      <c r="O640" s="355"/>
      <c r="P640" s="353">
        <f>M640</f>
        <v>90</v>
      </c>
      <c r="Q640" s="355"/>
      <c r="R640" s="353"/>
      <c r="S640" s="359"/>
      <c r="T640" s="355"/>
      <c r="U640" s="359"/>
      <c r="V640" s="355"/>
      <c r="W640" s="359"/>
      <c r="X640" s="355"/>
      <c r="Y640" s="353"/>
      <c r="Z640" s="351"/>
      <c r="AA640" s="351"/>
      <c r="AB640" s="362"/>
      <c r="AC640" s="364">
        <f>P640</f>
        <v>90</v>
      </c>
      <c r="AD640" s="83"/>
    </row>
    <row r="641" spans="1:30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34"/>
        <v>0</v>
      </c>
      <c r="L641" s="87">
        <f t="shared" si="35"/>
        <v>0</v>
      </c>
      <c r="M641" s="46">
        <f t="shared" si="36"/>
        <v>0</v>
      </c>
      <c r="N641" s="337"/>
      <c r="O641" s="337"/>
      <c r="P641" s="337"/>
      <c r="Q641" s="337"/>
      <c r="R641" s="337"/>
      <c r="S641" s="337"/>
      <c r="T641" s="337"/>
      <c r="U641" s="337"/>
      <c r="V641" s="337"/>
      <c r="W641" s="337"/>
      <c r="X641" s="337"/>
      <c r="Y641" s="337"/>
      <c r="Z641" s="337"/>
      <c r="AA641" s="337"/>
      <c r="AB641" s="337"/>
      <c r="AC641" s="337"/>
      <c r="AD641" s="83"/>
    </row>
    <row r="642" spans="1:30" ht="18" hidden="1" customHeight="1">
      <c r="A642" s="90"/>
      <c r="B642" s="107"/>
      <c r="C642" s="108"/>
      <c r="D642" s="105"/>
      <c r="E642" s="43"/>
      <c r="F642" s="44"/>
      <c r="G642" s="69"/>
      <c r="H642" s="70"/>
      <c r="I642" s="79"/>
      <c r="J642" s="106"/>
      <c r="K642" s="87">
        <f t="shared" si="34"/>
        <v>0</v>
      </c>
      <c r="L642" s="87">
        <f t="shared" si="35"/>
        <v>0</v>
      </c>
      <c r="M642" s="46">
        <f t="shared" si="36"/>
        <v>0</v>
      </c>
      <c r="N642" s="337"/>
      <c r="O642" s="337"/>
      <c r="P642" s="337"/>
      <c r="Q642" s="337"/>
      <c r="R642" s="337"/>
      <c r="S642" s="337"/>
      <c r="T642" s="337"/>
      <c r="U642" s="337"/>
      <c r="V642" s="337"/>
      <c r="W642" s="337"/>
      <c r="X642" s="337"/>
      <c r="Y642" s="337"/>
      <c r="Z642" s="337"/>
      <c r="AA642" s="337"/>
      <c r="AB642" s="337"/>
      <c r="AC642" s="337"/>
      <c r="AD642" s="83"/>
    </row>
    <row r="643" spans="1:30" ht="18" hidden="1" customHeight="1">
      <c r="A643" s="90"/>
      <c r="B643" s="107"/>
      <c r="C643" s="108"/>
      <c r="D643" s="105"/>
      <c r="E643" s="43"/>
      <c r="F643" s="44"/>
      <c r="G643" s="69"/>
      <c r="H643" s="70"/>
      <c r="I643" s="79"/>
      <c r="J643" s="106"/>
      <c r="K643" s="87">
        <f t="shared" si="34"/>
        <v>0</v>
      </c>
      <c r="L643" s="87">
        <f t="shared" si="35"/>
        <v>0</v>
      </c>
      <c r="M643" s="46">
        <f t="shared" si="36"/>
        <v>0</v>
      </c>
      <c r="N643" s="337"/>
      <c r="O643" s="337"/>
      <c r="P643" s="337"/>
      <c r="Q643" s="337"/>
      <c r="R643" s="337"/>
      <c r="S643" s="337"/>
      <c r="T643" s="337"/>
      <c r="U643" s="337"/>
      <c r="V643" s="337"/>
      <c r="W643" s="337"/>
      <c r="X643" s="337"/>
      <c r="Y643" s="337"/>
      <c r="Z643" s="337"/>
      <c r="AA643" s="337"/>
      <c r="AB643" s="337"/>
      <c r="AC643" s="337"/>
      <c r="AD643" s="83"/>
    </row>
    <row r="644" spans="1:30" ht="18" hidden="1" customHeight="1">
      <c r="A644" s="90"/>
      <c r="B644" s="107"/>
      <c r="C644" s="108"/>
      <c r="D644" s="105"/>
      <c r="E644" s="43"/>
      <c r="F644" s="44"/>
      <c r="G644" s="69"/>
      <c r="H644" s="70"/>
      <c r="I644" s="79"/>
      <c r="J644" s="106"/>
      <c r="K644" s="87">
        <f t="shared" si="34"/>
        <v>0</v>
      </c>
      <c r="L644" s="87">
        <f t="shared" si="35"/>
        <v>0</v>
      </c>
      <c r="M644" s="46">
        <f t="shared" si="36"/>
        <v>0</v>
      </c>
      <c r="N644" s="337"/>
      <c r="O644" s="337"/>
      <c r="P644" s="337"/>
      <c r="Q644" s="337"/>
      <c r="R644" s="337"/>
      <c r="S644" s="337"/>
      <c r="T644" s="337"/>
      <c r="U644" s="337"/>
      <c r="V644" s="337"/>
      <c r="W644" s="337"/>
      <c r="X644" s="337"/>
      <c r="Y644" s="337"/>
      <c r="Z644" s="337"/>
      <c r="AA644" s="337"/>
      <c r="AB644" s="337"/>
      <c r="AC644" s="337"/>
      <c r="AD644" s="83"/>
    </row>
    <row r="645" spans="1:30" ht="18" hidden="1" customHeight="1">
      <c r="A645" s="90"/>
      <c r="B645" s="107"/>
      <c r="C645" s="108"/>
      <c r="D645" s="105"/>
      <c r="E645" s="43"/>
      <c r="F645" s="44"/>
      <c r="G645" s="69"/>
      <c r="H645" s="70"/>
      <c r="I645" s="79"/>
      <c r="J645" s="106"/>
      <c r="K645" s="87">
        <f t="shared" si="34"/>
        <v>0</v>
      </c>
      <c r="L645" s="87">
        <f t="shared" si="35"/>
        <v>0</v>
      </c>
      <c r="M645" s="46">
        <f t="shared" si="36"/>
        <v>0</v>
      </c>
      <c r="N645" s="337"/>
      <c r="O645" s="337"/>
      <c r="P645" s="337"/>
      <c r="Q645" s="337"/>
      <c r="R645" s="337"/>
      <c r="S645" s="337"/>
      <c r="T645" s="337"/>
      <c r="U645" s="337"/>
      <c r="V645" s="337"/>
      <c r="W645" s="337"/>
      <c r="X645" s="337"/>
      <c r="Y645" s="337"/>
      <c r="Z645" s="337"/>
      <c r="AA645" s="337"/>
      <c r="AB645" s="337"/>
      <c r="AC645" s="337"/>
      <c r="AD645" s="83"/>
    </row>
    <row r="646" spans="1:30" ht="18" hidden="1" customHeight="1">
      <c r="A646" s="90"/>
      <c r="B646" s="107"/>
      <c r="C646" s="108"/>
      <c r="D646" s="105"/>
      <c r="E646" s="43"/>
      <c r="F646" s="44"/>
      <c r="G646" s="69"/>
      <c r="H646" s="70"/>
      <c r="I646" s="79"/>
      <c r="J646" s="106"/>
      <c r="K646" s="87">
        <f t="shared" si="34"/>
        <v>0</v>
      </c>
      <c r="L646" s="87">
        <f t="shared" si="35"/>
        <v>0</v>
      </c>
      <c r="M646" s="46">
        <f t="shared" si="36"/>
        <v>0</v>
      </c>
      <c r="N646" s="337"/>
      <c r="O646" s="337"/>
      <c r="P646" s="337"/>
      <c r="Q646" s="337"/>
      <c r="R646" s="337"/>
      <c r="S646" s="337"/>
      <c r="T646" s="337"/>
      <c r="U646" s="337"/>
      <c r="V646" s="337"/>
      <c r="W646" s="337"/>
      <c r="X646" s="337"/>
      <c r="Y646" s="337"/>
      <c r="Z646" s="337"/>
      <c r="AA646" s="337"/>
      <c r="AB646" s="337"/>
      <c r="AC646" s="337"/>
      <c r="AD646" s="83"/>
    </row>
    <row r="647" spans="1:30" ht="18" hidden="1" customHeight="1">
      <c r="A647" s="90"/>
      <c r="B647" s="107"/>
      <c r="C647" s="108"/>
      <c r="D647" s="105"/>
      <c r="E647" s="43"/>
      <c r="F647" s="44"/>
      <c r="G647" s="69"/>
      <c r="H647" s="70"/>
      <c r="I647" s="79"/>
      <c r="J647" s="106"/>
      <c r="K647" s="87">
        <f t="shared" si="34"/>
        <v>0</v>
      </c>
      <c r="L647" s="87">
        <f t="shared" si="35"/>
        <v>0</v>
      </c>
      <c r="M647" s="46">
        <f t="shared" si="36"/>
        <v>0</v>
      </c>
      <c r="N647" s="337"/>
      <c r="O647" s="337"/>
      <c r="P647" s="337"/>
      <c r="Q647" s="337"/>
      <c r="R647" s="337"/>
      <c r="S647" s="337"/>
      <c r="T647" s="337"/>
      <c r="U647" s="337"/>
      <c r="V647" s="337"/>
      <c r="W647" s="337"/>
      <c r="X647" s="337"/>
      <c r="Y647" s="337"/>
      <c r="Z647" s="337"/>
      <c r="AA647" s="337"/>
      <c r="AB647" s="337"/>
      <c r="AC647" s="337"/>
      <c r="AD647" s="83"/>
    </row>
    <row r="648" spans="1:30" ht="18" hidden="1" customHeight="1">
      <c r="A648" s="90"/>
      <c r="B648" s="107"/>
      <c r="C648" s="108"/>
      <c r="D648" s="105"/>
      <c r="E648" s="43"/>
      <c r="F648" s="44"/>
      <c r="G648" s="69"/>
      <c r="H648" s="70"/>
      <c r="I648" s="79"/>
      <c r="J648" s="106"/>
      <c r="K648" s="87">
        <f t="shared" si="34"/>
        <v>0</v>
      </c>
      <c r="L648" s="87">
        <f t="shared" si="35"/>
        <v>0</v>
      </c>
      <c r="M648" s="46">
        <f t="shared" si="36"/>
        <v>0</v>
      </c>
      <c r="N648" s="337"/>
      <c r="O648" s="337"/>
      <c r="P648" s="337"/>
      <c r="Q648" s="337"/>
      <c r="R648" s="337"/>
      <c r="S648" s="337"/>
      <c r="T648" s="337"/>
      <c r="U648" s="337"/>
      <c r="V648" s="337"/>
      <c r="W648" s="337"/>
      <c r="X648" s="337"/>
      <c r="Y648" s="337"/>
      <c r="Z648" s="337"/>
      <c r="AA648" s="337"/>
      <c r="AB648" s="337"/>
      <c r="AC648" s="337"/>
      <c r="AD648" s="83"/>
    </row>
    <row r="649" spans="1:30" ht="18" hidden="1" customHeight="1">
      <c r="A649" s="90"/>
      <c r="B649" s="107"/>
      <c r="C649" s="108"/>
      <c r="D649" s="105"/>
      <c r="E649" s="43"/>
      <c r="F649" s="44"/>
      <c r="G649" s="69"/>
      <c r="H649" s="70"/>
      <c r="I649" s="79"/>
      <c r="J649" s="106"/>
      <c r="K649" s="87">
        <f t="shared" si="34"/>
        <v>0</v>
      </c>
      <c r="L649" s="87">
        <f t="shared" si="35"/>
        <v>0</v>
      </c>
      <c r="M649" s="46">
        <f t="shared" si="36"/>
        <v>0</v>
      </c>
      <c r="N649" s="337"/>
      <c r="O649" s="337"/>
      <c r="P649" s="337"/>
      <c r="Q649" s="337"/>
      <c r="R649" s="337"/>
      <c r="S649" s="337"/>
      <c r="T649" s="337"/>
      <c r="U649" s="337"/>
      <c r="V649" s="337"/>
      <c r="W649" s="337"/>
      <c r="X649" s="337"/>
      <c r="Y649" s="337"/>
      <c r="Z649" s="337"/>
      <c r="AA649" s="337"/>
      <c r="AB649" s="337"/>
      <c r="AC649" s="337"/>
      <c r="AD649" s="83"/>
    </row>
    <row r="650" spans="1:30" s="263" customFormat="1" ht="18" customHeight="1">
      <c r="A650" s="104">
        <v>36</v>
      </c>
      <c r="B650" s="60" t="s">
        <v>523</v>
      </c>
      <c r="C650" s="61"/>
      <c r="D650" s="104"/>
      <c r="E650" s="43" t="s">
        <v>352</v>
      </c>
      <c r="F650" s="44" t="s">
        <v>172</v>
      </c>
      <c r="G650" s="86">
        <v>2</v>
      </c>
      <c r="H650" s="70">
        <v>15</v>
      </c>
      <c r="I650" s="79"/>
      <c r="J650" s="106">
        <v>60</v>
      </c>
      <c r="K650" s="87">
        <f t="shared" ref="K650:K652" si="38">IF(OR(LEFT(E650,2)="ĐA",LEFT(E650,2)="DA",LEFT(E650,5)="Đồ án",LEFT(E650,5)="Đồán ",LEFT(E650,9)="Sinh hoạt",LEFT(E650,9)="sinh hoạt",LEFT(E650,6)="Cố vấn",LEFT(E650,6)="cố vấn",LEFT(E650,4)="cvht",LEFT(E650,4)="CVHT",LEFT(E650,4)="shcn",LEFT(E650,4)="SHCN"),0,(IF(AND(H650&gt;0,J650&gt;0),IF(J650&gt;60,1.3,IF(J650&gt;35,1.2,1)),0)))</f>
        <v>1.2</v>
      </c>
      <c r="L650" s="87">
        <f t="shared" ref="L650:L652" si="39">IF(OR(LEFT(E650,2)="ĐA",LEFT(E650,2)="DA",LEFT(E650,5)="Đồ án",LEFT(E650,5)="Đồán "),0,IF(AND(J650&gt;0,I650&gt;0),IF(AND(OR(LEFT(E650,4)="GDQP",LEFT(E650,4)="gdqp",LEFT(E650,19)="Giáo dục quốc phòng"),J650&gt;50),1.3,IF(J650&gt;35,1.2,IF(J650&gt;29,1.1,1))),0))</f>
        <v>0</v>
      </c>
      <c r="M650" s="46">
        <f t="shared" ref="M650:M652" si="40">ROUND(IF(OR(LEFT(E650,2)="ĐA",LEFT(E650,2)="DA",LEFT(E650,5)="Đồ án",LEFT(E650,5)="Đồán "),J650*0.5,(IF(H650&gt;0,H650*K650,"0")+IF(I650&gt;0,(I650*0.75)*L650,"0"))),1)</f>
        <v>18</v>
      </c>
      <c r="N650" s="368"/>
      <c r="O650" s="355"/>
      <c r="P650" s="353">
        <f>SUM(M650:N659)</f>
        <v>67.599999999999994</v>
      </c>
      <c r="Q650" s="355"/>
      <c r="R650" s="353"/>
      <c r="S650" s="359"/>
      <c r="T650" s="355"/>
      <c r="U650" s="359"/>
      <c r="V650" s="355"/>
      <c r="W650" s="268"/>
      <c r="X650" s="355"/>
      <c r="Y650" s="353"/>
      <c r="Z650" s="351"/>
      <c r="AA650" s="351"/>
      <c r="AB650" s="362"/>
      <c r="AC650" s="364">
        <f>P650</f>
        <v>67.599999999999994</v>
      </c>
      <c r="AD650" s="83"/>
    </row>
    <row r="651" spans="1:30" s="263" customFormat="1" ht="18" customHeight="1">
      <c r="A651" s="121"/>
      <c r="B651" s="107"/>
      <c r="C651" s="108"/>
      <c r="D651" s="105"/>
      <c r="E651" s="43" t="s">
        <v>360</v>
      </c>
      <c r="F651" s="44" t="s">
        <v>172</v>
      </c>
      <c r="G651" s="271">
        <v>2</v>
      </c>
      <c r="H651" s="70"/>
      <c r="I651" s="79">
        <v>30</v>
      </c>
      <c r="J651" s="106">
        <v>30</v>
      </c>
      <c r="K651" s="87">
        <f t="shared" si="38"/>
        <v>0</v>
      </c>
      <c r="L651" s="87">
        <f t="shared" si="39"/>
        <v>1.1000000000000001</v>
      </c>
      <c r="M651" s="46">
        <f t="shared" si="40"/>
        <v>24.8</v>
      </c>
      <c r="N651" s="369"/>
      <c r="O651" s="356"/>
      <c r="P651" s="354"/>
      <c r="Q651" s="356"/>
      <c r="R651" s="354"/>
      <c r="S651" s="360"/>
      <c r="T651" s="337"/>
      <c r="U651" s="360"/>
      <c r="V651" s="337"/>
      <c r="W651" s="269"/>
      <c r="X651" s="337"/>
      <c r="Y651" s="337"/>
      <c r="Z651" s="337"/>
      <c r="AA651" s="337"/>
      <c r="AB651" s="337"/>
      <c r="AC651" s="337"/>
      <c r="AD651" s="83"/>
    </row>
    <row r="652" spans="1:30" s="263" customFormat="1" ht="18" customHeight="1">
      <c r="A652" s="121"/>
      <c r="B652" s="107"/>
      <c r="C652" s="108"/>
      <c r="D652" s="105"/>
      <c r="E652" s="43" t="s">
        <v>361</v>
      </c>
      <c r="F652" s="44" t="s">
        <v>172</v>
      </c>
      <c r="G652" s="271">
        <v>2</v>
      </c>
      <c r="H652" s="70"/>
      <c r="I652" s="79">
        <v>30</v>
      </c>
      <c r="J652" s="106">
        <v>30</v>
      </c>
      <c r="K652" s="87">
        <f t="shared" si="38"/>
        <v>0</v>
      </c>
      <c r="L652" s="87">
        <f t="shared" si="39"/>
        <v>1.1000000000000001</v>
      </c>
      <c r="M652" s="46">
        <f t="shared" si="40"/>
        <v>24.8</v>
      </c>
      <c r="N652" s="369"/>
      <c r="O652" s="356"/>
      <c r="P652" s="354"/>
      <c r="Q652" s="356"/>
      <c r="R652" s="354"/>
      <c r="S652" s="360"/>
      <c r="T652" s="337"/>
      <c r="U652" s="360"/>
      <c r="V652" s="337"/>
      <c r="W652" s="269"/>
      <c r="X652" s="337"/>
      <c r="Y652" s="337"/>
      <c r="Z652" s="337"/>
      <c r="AA652" s="337"/>
      <c r="AB652" s="337"/>
      <c r="AC652" s="337"/>
      <c r="AD652" s="83"/>
    </row>
    <row r="653" spans="1:30" s="263" customFormat="1" ht="18" hidden="1" customHeight="1">
      <c r="A653" s="121"/>
      <c r="B653" s="107"/>
      <c r="C653" s="108"/>
      <c r="D653" s="105"/>
      <c r="E653" s="43"/>
      <c r="F653" s="44"/>
      <c r="G653" s="271"/>
      <c r="H653" s="70"/>
      <c r="I653" s="79"/>
      <c r="J653" s="106"/>
      <c r="K653" s="87"/>
      <c r="L653" s="87"/>
      <c r="M653" s="46"/>
      <c r="N653" s="369"/>
      <c r="O653" s="356"/>
      <c r="P653" s="354"/>
      <c r="Q653" s="356"/>
      <c r="R653" s="354"/>
      <c r="S653" s="360"/>
      <c r="T653" s="337"/>
      <c r="U653" s="360"/>
      <c r="V653" s="337"/>
      <c r="W653" s="269"/>
      <c r="X653" s="337"/>
      <c r="Y653" s="337"/>
      <c r="Z653" s="337"/>
      <c r="AA653" s="337"/>
      <c r="AB653" s="337"/>
      <c r="AC653" s="337"/>
      <c r="AD653" s="83"/>
    </row>
    <row r="654" spans="1:30" s="263" customFormat="1" ht="18" hidden="1" customHeight="1">
      <c r="A654" s="121"/>
      <c r="B654" s="107"/>
      <c r="C654" s="108"/>
      <c r="D654" s="105"/>
      <c r="E654" s="43"/>
      <c r="F654" s="44"/>
      <c r="G654" s="271"/>
      <c r="H654" s="70"/>
      <c r="I654" s="79"/>
      <c r="J654" s="106"/>
      <c r="K654" s="87"/>
      <c r="L654" s="87"/>
      <c r="M654" s="46"/>
      <c r="N654" s="369"/>
      <c r="O654" s="356"/>
      <c r="P654" s="354"/>
      <c r="Q654" s="356"/>
      <c r="R654" s="354"/>
      <c r="S654" s="360"/>
      <c r="T654" s="352"/>
      <c r="U654" s="360"/>
      <c r="V654" s="352"/>
      <c r="W654" s="269"/>
      <c r="X654" s="352"/>
      <c r="Y654" s="352"/>
      <c r="Z654" s="352"/>
      <c r="AA654" s="352"/>
      <c r="AB654" s="352"/>
      <c r="AC654" s="352"/>
      <c r="AD654" s="83"/>
    </row>
    <row r="655" spans="1:30" s="263" customFormat="1" ht="18" hidden="1" customHeight="1">
      <c r="A655" s="121"/>
      <c r="B655" s="107"/>
      <c r="C655" s="108"/>
      <c r="D655" s="105"/>
      <c r="E655" s="43"/>
      <c r="F655" s="44"/>
      <c r="G655" s="271"/>
      <c r="H655" s="70"/>
      <c r="I655" s="79"/>
      <c r="J655" s="106"/>
      <c r="K655" s="87"/>
      <c r="L655" s="87"/>
      <c r="M655" s="46"/>
      <c r="N655" s="369"/>
      <c r="O655" s="356"/>
      <c r="P655" s="354"/>
      <c r="Q655" s="356"/>
      <c r="R655" s="354"/>
      <c r="S655" s="360"/>
      <c r="T655" s="337"/>
      <c r="U655" s="360"/>
      <c r="V655" s="337"/>
      <c r="W655" s="269"/>
      <c r="X655" s="337"/>
      <c r="Y655" s="337"/>
      <c r="Z655" s="337"/>
      <c r="AA655" s="337"/>
      <c r="AB655" s="337"/>
      <c r="AC655" s="337"/>
      <c r="AD655" s="83"/>
    </row>
    <row r="656" spans="1:30" s="263" customFormat="1" ht="18" hidden="1" customHeight="1">
      <c r="A656" s="121"/>
      <c r="B656" s="107"/>
      <c r="C656" s="108"/>
      <c r="D656" s="105"/>
      <c r="E656" s="43"/>
      <c r="F656" s="44"/>
      <c r="G656" s="271"/>
      <c r="H656" s="70"/>
      <c r="I656" s="79"/>
      <c r="J656" s="106"/>
      <c r="K656" s="87"/>
      <c r="L656" s="87"/>
      <c r="M656" s="46"/>
      <c r="N656" s="369"/>
      <c r="O656" s="356"/>
      <c r="P656" s="354"/>
      <c r="Q656" s="356"/>
      <c r="R656" s="354"/>
      <c r="S656" s="360"/>
      <c r="T656" s="337"/>
      <c r="U656" s="360"/>
      <c r="V656" s="337"/>
      <c r="W656" s="269"/>
      <c r="X656" s="337"/>
      <c r="Y656" s="337"/>
      <c r="Z656" s="337"/>
      <c r="AA656" s="337"/>
      <c r="AB656" s="337"/>
      <c r="AC656" s="337"/>
      <c r="AD656" s="83"/>
    </row>
    <row r="657" spans="1:16384" s="263" customFormat="1" ht="18" hidden="1" customHeight="1">
      <c r="A657" s="121"/>
      <c r="B657" s="107"/>
      <c r="C657" s="108"/>
      <c r="D657" s="105"/>
      <c r="E657" s="43"/>
      <c r="F657" s="44"/>
      <c r="G657" s="271"/>
      <c r="H657" s="70"/>
      <c r="I657" s="79"/>
      <c r="J657" s="106"/>
      <c r="K657" s="87"/>
      <c r="L657" s="87"/>
      <c r="M657" s="46"/>
      <c r="N657" s="369"/>
      <c r="O657" s="356"/>
      <c r="P657" s="354"/>
      <c r="Q657" s="356"/>
      <c r="R657" s="354"/>
      <c r="S657" s="360"/>
      <c r="T657" s="337"/>
      <c r="U657" s="360"/>
      <c r="V657" s="337"/>
      <c r="W657" s="269"/>
      <c r="X657" s="337"/>
      <c r="Y657" s="337"/>
      <c r="Z657" s="337"/>
      <c r="AA657" s="337"/>
      <c r="AB657" s="337"/>
      <c r="AC657" s="337"/>
      <c r="AD657" s="83"/>
    </row>
    <row r="658" spans="1:16384" s="263" customFormat="1" ht="18" hidden="1" customHeight="1">
      <c r="A658" s="121"/>
      <c r="B658" s="107"/>
      <c r="C658" s="108"/>
      <c r="D658" s="105"/>
      <c r="E658" s="43"/>
      <c r="F658" s="44"/>
      <c r="G658" s="271"/>
      <c r="H658" s="70"/>
      <c r="I658" s="79"/>
      <c r="J658" s="106"/>
      <c r="K658" s="87"/>
      <c r="L658" s="87"/>
      <c r="M658" s="46"/>
      <c r="N658" s="369"/>
      <c r="O658" s="356"/>
      <c r="P658" s="354"/>
      <c r="Q658" s="356"/>
      <c r="R658" s="354"/>
      <c r="S658" s="360"/>
      <c r="T658" s="337"/>
      <c r="U658" s="360"/>
      <c r="V658" s="337"/>
      <c r="W658" s="269"/>
      <c r="X658" s="337"/>
      <c r="Y658" s="337"/>
      <c r="Z658" s="337"/>
      <c r="AA658" s="337"/>
      <c r="AB658" s="337"/>
      <c r="AC658" s="337"/>
      <c r="AD658" s="83"/>
    </row>
    <row r="659" spans="1:16384" s="263" customFormat="1" ht="18" hidden="1" customHeight="1">
      <c r="A659" s="121"/>
      <c r="B659" s="107"/>
      <c r="C659" s="108"/>
      <c r="D659" s="105"/>
      <c r="E659" s="43"/>
      <c r="F659" s="44"/>
      <c r="G659" s="271"/>
      <c r="H659" s="70"/>
      <c r="I659" s="79"/>
      <c r="J659" s="106"/>
      <c r="K659" s="87"/>
      <c r="L659" s="87"/>
      <c r="M659" s="46"/>
      <c r="N659" s="369"/>
      <c r="O659" s="356"/>
      <c r="P659" s="354"/>
      <c r="Q659" s="356"/>
      <c r="R659" s="354"/>
      <c r="S659" s="360"/>
      <c r="T659" s="337"/>
      <c r="U659" s="360"/>
      <c r="V659" s="337"/>
      <c r="W659" s="269"/>
      <c r="X659" s="337"/>
      <c r="Y659" s="337"/>
      <c r="Z659" s="337"/>
      <c r="AA659" s="337"/>
      <c r="AB659" s="337"/>
      <c r="AC659" s="337"/>
      <c r="AD659" s="83"/>
    </row>
    <row r="660" spans="1:16384" s="259" customFormat="1" ht="18" customHeight="1">
      <c r="A660" s="104">
        <v>36</v>
      </c>
      <c r="B660" s="60" t="s">
        <v>516</v>
      </c>
      <c r="C660" s="61"/>
      <c r="D660" s="104"/>
      <c r="E660" s="60" t="s">
        <v>329</v>
      </c>
      <c r="F660" s="61" t="s">
        <v>350</v>
      </c>
      <c r="G660" s="104">
        <v>1</v>
      </c>
      <c r="H660" s="60">
        <v>30</v>
      </c>
      <c r="I660" s="61">
        <v>0</v>
      </c>
      <c r="J660" s="104">
        <v>40</v>
      </c>
      <c r="K660" s="87">
        <f t="shared" si="34"/>
        <v>1.2</v>
      </c>
      <c r="L660" s="87">
        <f t="shared" si="35"/>
        <v>0</v>
      </c>
      <c r="M660" s="46">
        <f t="shared" si="36"/>
        <v>36</v>
      </c>
      <c r="N660" s="368"/>
      <c r="O660" s="355"/>
      <c r="P660" s="353">
        <v>108</v>
      </c>
      <c r="Q660" s="355"/>
      <c r="R660" s="353"/>
      <c r="S660" s="359"/>
      <c r="T660" s="355"/>
      <c r="U660" s="359"/>
      <c r="V660" s="355"/>
      <c r="W660" s="260"/>
      <c r="X660" s="355"/>
      <c r="Y660" s="353"/>
      <c r="Z660" s="351"/>
      <c r="AA660" s="351"/>
      <c r="AB660" s="362"/>
      <c r="AC660" s="364">
        <f>P660</f>
        <v>108</v>
      </c>
      <c r="AD660" s="61"/>
      <c r="AE660" s="104"/>
      <c r="AF660" s="60"/>
      <c r="AG660" s="61"/>
      <c r="AH660" s="104"/>
      <c r="AI660" s="60"/>
      <c r="AJ660" s="61"/>
      <c r="AK660" s="104"/>
      <c r="AL660" s="60"/>
      <c r="AM660" s="61"/>
      <c r="AN660" s="104"/>
      <c r="AO660" s="60"/>
      <c r="AP660" s="61"/>
      <c r="AQ660" s="104"/>
      <c r="AR660" s="60"/>
      <c r="AS660" s="61"/>
      <c r="AT660" s="104"/>
      <c r="AU660" s="60"/>
      <c r="AV660" s="61"/>
      <c r="AW660" s="104"/>
      <c r="AX660" s="60"/>
      <c r="AY660" s="61"/>
      <c r="AZ660" s="104"/>
      <c r="BA660" s="60"/>
      <c r="BB660" s="61"/>
      <c r="BC660" s="104"/>
      <c r="BD660" s="60"/>
      <c r="BE660" s="61"/>
      <c r="BF660" s="104"/>
      <c r="BG660" s="60"/>
      <c r="BH660" s="61"/>
      <c r="BI660" s="104"/>
      <c r="BJ660" s="60"/>
      <c r="BK660" s="61"/>
      <c r="BL660" s="104"/>
      <c r="BM660" s="60"/>
      <c r="BN660" s="61"/>
      <c r="BO660" s="104"/>
      <c r="BP660" s="60"/>
      <c r="BQ660" s="61"/>
      <c r="BR660" s="104"/>
      <c r="BS660" s="60"/>
      <c r="BT660" s="61"/>
      <c r="BU660" s="104"/>
      <c r="BV660" s="60"/>
      <c r="BW660" s="61"/>
      <c r="BX660" s="104"/>
      <c r="BY660" s="60"/>
      <c r="BZ660" s="61"/>
      <c r="CA660" s="104"/>
      <c r="CB660" s="60"/>
      <c r="CC660" s="61"/>
      <c r="CD660" s="104"/>
      <c r="CE660" s="60"/>
      <c r="CF660" s="61"/>
      <c r="CG660" s="104"/>
      <c r="CH660" s="60"/>
      <c r="CI660" s="61"/>
      <c r="CJ660" s="104"/>
      <c r="CK660" s="60"/>
      <c r="CL660" s="61"/>
      <c r="CM660" s="104"/>
      <c r="CN660" s="60"/>
      <c r="CO660" s="61"/>
      <c r="CP660" s="104"/>
      <c r="CQ660" s="60"/>
      <c r="CR660" s="61"/>
      <c r="CS660" s="104"/>
      <c r="CT660" s="60"/>
      <c r="CU660" s="61"/>
      <c r="CV660" s="104"/>
      <c r="CW660" s="60"/>
      <c r="CX660" s="61"/>
      <c r="CY660" s="104"/>
      <c r="CZ660" s="60"/>
      <c r="DA660" s="61"/>
      <c r="DB660" s="104"/>
      <c r="DC660" s="60"/>
      <c r="DD660" s="61"/>
      <c r="DE660" s="104"/>
      <c r="DF660" s="60"/>
      <c r="DG660" s="61"/>
      <c r="DH660" s="104"/>
      <c r="DI660" s="60"/>
      <c r="DJ660" s="61"/>
      <c r="DK660" s="104"/>
      <c r="DL660" s="60"/>
      <c r="DM660" s="61"/>
      <c r="DN660" s="104"/>
      <c r="DO660" s="60"/>
      <c r="DP660" s="61"/>
      <c r="DQ660" s="104"/>
      <c r="DR660" s="60"/>
      <c r="DS660" s="61"/>
      <c r="DT660" s="104"/>
      <c r="DU660" s="60"/>
      <c r="DV660" s="61"/>
      <c r="DW660" s="104"/>
      <c r="DX660" s="60"/>
      <c r="DY660" s="61"/>
      <c r="DZ660" s="104"/>
      <c r="EA660" s="60"/>
      <c r="EB660" s="61"/>
      <c r="EC660" s="104"/>
      <c r="ED660" s="60"/>
      <c r="EE660" s="61"/>
      <c r="EF660" s="104"/>
      <c r="EG660" s="60"/>
      <c r="EH660" s="61"/>
      <c r="EI660" s="104"/>
      <c r="EJ660" s="60"/>
      <c r="EK660" s="61"/>
      <c r="EL660" s="104"/>
      <c r="EM660" s="60"/>
      <c r="EN660" s="61"/>
      <c r="EO660" s="104"/>
      <c r="EP660" s="60"/>
      <c r="EQ660" s="61"/>
      <c r="ER660" s="104"/>
      <c r="ES660" s="60"/>
      <c r="ET660" s="61"/>
      <c r="EU660" s="104"/>
      <c r="EV660" s="60"/>
      <c r="EW660" s="61"/>
      <c r="EX660" s="104"/>
      <c r="EY660" s="60"/>
      <c r="EZ660" s="61"/>
      <c r="FA660" s="104"/>
      <c r="FB660" s="60"/>
      <c r="FC660" s="61"/>
      <c r="FD660" s="104"/>
      <c r="FE660" s="60"/>
      <c r="FF660" s="61"/>
      <c r="FG660" s="104"/>
      <c r="FH660" s="60"/>
      <c r="FI660" s="61"/>
      <c r="FJ660" s="104"/>
      <c r="FK660" s="60"/>
      <c r="FL660" s="61"/>
      <c r="FM660" s="104"/>
      <c r="FN660" s="60"/>
      <c r="FO660" s="61"/>
      <c r="FP660" s="104"/>
      <c r="FQ660" s="60"/>
      <c r="FR660" s="61"/>
      <c r="FS660" s="104"/>
      <c r="FT660" s="60"/>
      <c r="FU660" s="61"/>
      <c r="FV660" s="104"/>
      <c r="FW660" s="60"/>
      <c r="FX660" s="61"/>
      <c r="FY660" s="104"/>
      <c r="FZ660" s="60"/>
      <c r="GA660" s="61"/>
      <c r="GB660" s="104"/>
      <c r="GC660" s="60"/>
      <c r="GD660" s="61"/>
      <c r="GE660" s="104"/>
      <c r="GF660" s="60"/>
      <c r="GG660" s="61"/>
      <c r="GH660" s="104"/>
      <c r="GI660" s="60"/>
      <c r="GJ660" s="61"/>
      <c r="GK660" s="104"/>
      <c r="GL660" s="60"/>
      <c r="GM660" s="61"/>
      <c r="GN660" s="104"/>
      <c r="GO660" s="60"/>
      <c r="GP660" s="61"/>
      <c r="GQ660" s="104"/>
      <c r="GR660" s="60"/>
      <c r="GS660" s="61"/>
      <c r="GT660" s="104"/>
      <c r="GU660" s="60"/>
      <c r="GV660" s="61"/>
      <c r="GW660" s="104"/>
      <c r="GX660" s="60"/>
      <c r="GY660" s="61"/>
      <c r="GZ660" s="104"/>
      <c r="HA660" s="60"/>
      <c r="HB660" s="61"/>
      <c r="HC660" s="104"/>
      <c r="HD660" s="60"/>
      <c r="HE660" s="61"/>
      <c r="HF660" s="104"/>
      <c r="HG660" s="60"/>
      <c r="HH660" s="61"/>
      <c r="HI660" s="104"/>
      <c r="HJ660" s="60"/>
      <c r="HK660" s="61"/>
      <c r="HL660" s="104"/>
      <c r="HM660" s="60"/>
      <c r="HN660" s="61"/>
      <c r="HO660" s="104"/>
      <c r="HP660" s="60"/>
      <c r="HQ660" s="61"/>
      <c r="HR660" s="104"/>
      <c r="HS660" s="60"/>
      <c r="HT660" s="61"/>
      <c r="HU660" s="104"/>
      <c r="HV660" s="60"/>
      <c r="HW660" s="61"/>
      <c r="HX660" s="104"/>
      <c r="HY660" s="60"/>
      <c r="HZ660" s="61"/>
      <c r="IA660" s="104"/>
      <c r="IB660" s="60"/>
      <c r="IC660" s="61"/>
      <c r="ID660" s="104"/>
      <c r="IE660" s="60"/>
      <c r="IF660" s="61"/>
      <c r="IG660" s="104"/>
      <c r="IH660" s="60"/>
      <c r="II660" s="61"/>
      <c r="IJ660" s="104"/>
      <c r="IK660" s="60"/>
      <c r="IL660" s="61"/>
      <c r="IM660" s="104"/>
      <c r="IN660" s="60"/>
      <c r="IO660" s="61"/>
      <c r="IP660" s="104"/>
      <c r="IQ660" s="60"/>
      <c r="IR660" s="61"/>
      <c r="IS660" s="104"/>
      <c r="IT660" s="60"/>
      <c r="IU660" s="61"/>
      <c r="IV660" s="104"/>
      <c r="IW660" s="60"/>
      <c r="IX660" s="61"/>
      <c r="IY660" s="104"/>
      <c r="IZ660" s="60"/>
      <c r="JA660" s="61"/>
      <c r="JB660" s="104"/>
      <c r="JC660" s="60"/>
      <c r="JD660" s="61"/>
      <c r="JE660" s="104"/>
      <c r="JF660" s="60"/>
      <c r="JG660" s="61"/>
      <c r="JH660" s="104"/>
      <c r="JI660" s="60"/>
      <c r="JJ660" s="61"/>
      <c r="JK660" s="104"/>
      <c r="JL660" s="60"/>
      <c r="JM660" s="61"/>
      <c r="JN660" s="104"/>
      <c r="JO660" s="60"/>
      <c r="JP660" s="61"/>
      <c r="JQ660" s="104"/>
      <c r="JR660" s="60"/>
      <c r="JS660" s="61"/>
      <c r="JT660" s="104"/>
      <c r="JU660" s="60"/>
      <c r="JV660" s="61"/>
      <c r="JW660" s="104"/>
      <c r="JX660" s="60"/>
      <c r="JY660" s="61"/>
      <c r="JZ660" s="104"/>
      <c r="KA660" s="60"/>
      <c r="KB660" s="61"/>
      <c r="KC660" s="104"/>
      <c r="KD660" s="60"/>
      <c r="KE660" s="61"/>
      <c r="KF660" s="104"/>
      <c r="KG660" s="60"/>
      <c r="KH660" s="61"/>
      <c r="KI660" s="104"/>
      <c r="KJ660" s="60"/>
      <c r="KK660" s="61"/>
      <c r="KL660" s="104"/>
      <c r="KM660" s="60"/>
      <c r="KN660" s="61"/>
      <c r="KO660" s="104"/>
      <c r="KP660" s="60"/>
      <c r="KQ660" s="61"/>
      <c r="KR660" s="104"/>
      <c r="KS660" s="60"/>
      <c r="KT660" s="61"/>
      <c r="KU660" s="104"/>
      <c r="KV660" s="60"/>
      <c r="KW660" s="61"/>
      <c r="KX660" s="104"/>
      <c r="KY660" s="60"/>
      <c r="KZ660" s="61"/>
      <c r="LA660" s="104"/>
      <c r="LB660" s="60"/>
      <c r="LC660" s="61"/>
      <c r="LD660" s="104"/>
      <c r="LE660" s="60"/>
      <c r="LF660" s="61"/>
      <c r="LG660" s="104"/>
      <c r="LH660" s="60"/>
      <c r="LI660" s="61"/>
      <c r="LJ660" s="104"/>
      <c r="LK660" s="60"/>
      <c r="LL660" s="61"/>
      <c r="LM660" s="104"/>
      <c r="LN660" s="60"/>
      <c r="LO660" s="61"/>
      <c r="LP660" s="104"/>
      <c r="LQ660" s="60"/>
      <c r="LR660" s="61"/>
      <c r="LS660" s="104"/>
      <c r="LT660" s="60"/>
      <c r="LU660" s="61"/>
      <c r="LV660" s="104"/>
      <c r="LW660" s="60"/>
      <c r="LX660" s="61"/>
      <c r="LY660" s="104"/>
      <c r="LZ660" s="60"/>
      <c r="MA660" s="61"/>
      <c r="MB660" s="104"/>
      <c r="MC660" s="60"/>
      <c r="MD660" s="61"/>
      <c r="ME660" s="104"/>
      <c r="MF660" s="60"/>
      <c r="MG660" s="61"/>
      <c r="MH660" s="104"/>
      <c r="MI660" s="60"/>
      <c r="MJ660" s="61"/>
      <c r="MK660" s="104"/>
      <c r="ML660" s="60"/>
      <c r="MM660" s="61"/>
      <c r="MN660" s="104"/>
      <c r="MO660" s="60"/>
      <c r="MP660" s="61"/>
      <c r="MQ660" s="104"/>
      <c r="MR660" s="60"/>
      <c r="MS660" s="61"/>
      <c r="MT660" s="104"/>
      <c r="MU660" s="60"/>
      <c r="MV660" s="61"/>
      <c r="MW660" s="104"/>
      <c r="MX660" s="60"/>
      <c r="MY660" s="61"/>
      <c r="MZ660" s="104"/>
      <c r="NA660" s="60"/>
      <c r="NB660" s="61"/>
      <c r="NC660" s="104"/>
      <c r="ND660" s="60"/>
      <c r="NE660" s="61"/>
      <c r="NF660" s="104"/>
      <c r="NG660" s="60"/>
      <c r="NH660" s="61"/>
      <c r="NI660" s="104"/>
      <c r="NJ660" s="60"/>
      <c r="NK660" s="61"/>
      <c r="NL660" s="104"/>
      <c r="NM660" s="60"/>
      <c r="NN660" s="61"/>
      <c r="NO660" s="104"/>
      <c r="NP660" s="60"/>
      <c r="NQ660" s="61"/>
      <c r="NR660" s="104"/>
      <c r="NS660" s="60"/>
      <c r="NT660" s="61"/>
      <c r="NU660" s="104"/>
      <c r="NV660" s="60"/>
      <c r="NW660" s="61"/>
      <c r="NX660" s="104"/>
      <c r="NY660" s="60"/>
      <c r="NZ660" s="61"/>
      <c r="OA660" s="104"/>
      <c r="OB660" s="60"/>
      <c r="OC660" s="61"/>
      <c r="OD660" s="104"/>
      <c r="OE660" s="60"/>
      <c r="OF660" s="61"/>
      <c r="OG660" s="104"/>
      <c r="OH660" s="60"/>
      <c r="OI660" s="61"/>
      <c r="OJ660" s="104"/>
      <c r="OK660" s="60"/>
      <c r="OL660" s="61"/>
      <c r="OM660" s="104"/>
      <c r="ON660" s="60"/>
      <c r="OO660" s="61"/>
      <c r="OP660" s="104"/>
      <c r="OQ660" s="60"/>
      <c r="OR660" s="61"/>
      <c r="OS660" s="104"/>
      <c r="OT660" s="60"/>
      <c r="OU660" s="61"/>
      <c r="OV660" s="104"/>
      <c r="OW660" s="60"/>
      <c r="OX660" s="61"/>
      <c r="OY660" s="104"/>
      <c r="OZ660" s="60"/>
      <c r="PA660" s="61"/>
      <c r="PB660" s="104"/>
      <c r="PC660" s="60"/>
      <c r="PD660" s="61"/>
      <c r="PE660" s="104"/>
      <c r="PF660" s="60"/>
      <c r="PG660" s="61"/>
      <c r="PH660" s="104"/>
      <c r="PI660" s="60"/>
      <c r="PJ660" s="61"/>
      <c r="PK660" s="104"/>
      <c r="PL660" s="60"/>
      <c r="PM660" s="61"/>
      <c r="PN660" s="104"/>
      <c r="PO660" s="60"/>
      <c r="PP660" s="61"/>
      <c r="PQ660" s="104"/>
      <c r="PR660" s="60"/>
      <c r="PS660" s="61"/>
      <c r="PT660" s="104"/>
      <c r="PU660" s="60"/>
      <c r="PV660" s="61"/>
      <c r="PW660" s="104"/>
      <c r="PX660" s="60"/>
      <c r="PY660" s="61"/>
      <c r="PZ660" s="104"/>
      <c r="QA660" s="60"/>
      <c r="QB660" s="61"/>
      <c r="QC660" s="104"/>
      <c r="QD660" s="60"/>
      <c r="QE660" s="61"/>
      <c r="QF660" s="104"/>
      <c r="QG660" s="60"/>
      <c r="QH660" s="61"/>
      <c r="QI660" s="104"/>
      <c r="QJ660" s="60"/>
      <c r="QK660" s="61"/>
      <c r="QL660" s="104"/>
      <c r="QM660" s="60"/>
      <c r="QN660" s="61"/>
      <c r="QO660" s="104"/>
      <c r="QP660" s="60"/>
      <c r="QQ660" s="61"/>
      <c r="QR660" s="104"/>
      <c r="QS660" s="60"/>
      <c r="QT660" s="61"/>
      <c r="QU660" s="104"/>
      <c r="QV660" s="60"/>
      <c r="QW660" s="61"/>
      <c r="QX660" s="104"/>
      <c r="QY660" s="60"/>
      <c r="QZ660" s="61"/>
      <c r="RA660" s="104"/>
      <c r="RB660" s="60"/>
      <c r="RC660" s="61"/>
      <c r="RD660" s="104"/>
      <c r="RE660" s="60"/>
      <c r="RF660" s="61"/>
      <c r="RG660" s="104"/>
      <c r="RH660" s="60"/>
      <c r="RI660" s="61"/>
      <c r="RJ660" s="104"/>
      <c r="RK660" s="60"/>
      <c r="RL660" s="61"/>
      <c r="RM660" s="104"/>
      <c r="RN660" s="60"/>
      <c r="RO660" s="61"/>
      <c r="RP660" s="104"/>
      <c r="RQ660" s="60"/>
      <c r="RR660" s="61"/>
      <c r="RS660" s="104"/>
      <c r="RT660" s="60"/>
      <c r="RU660" s="61"/>
      <c r="RV660" s="104"/>
      <c r="RW660" s="60"/>
      <c r="RX660" s="61"/>
      <c r="RY660" s="104"/>
      <c r="RZ660" s="60"/>
      <c r="SA660" s="61"/>
      <c r="SB660" s="104"/>
      <c r="SC660" s="60"/>
      <c r="SD660" s="61"/>
      <c r="SE660" s="104"/>
      <c r="SF660" s="60"/>
      <c r="SG660" s="61"/>
      <c r="SH660" s="104"/>
      <c r="SI660" s="60"/>
      <c r="SJ660" s="61"/>
      <c r="SK660" s="104"/>
      <c r="SL660" s="60"/>
      <c r="SM660" s="61"/>
      <c r="SN660" s="104"/>
      <c r="SO660" s="60"/>
      <c r="SP660" s="61"/>
      <c r="SQ660" s="104"/>
      <c r="SR660" s="60"/>
      <c r="SS660" s="61"/>
      <c r="ST660" s="104"/>
      <c r="SU660" s="60"/>
      <c r="SV660" s="61"/>
      <c r="SW660" s="104"/>
      <c r="SX660" s="60"/>
      <c r="SY660" s="61"/>
      <c r="SZ660" s="104"/>
      <c r="TA660" s="60"/>
      <c r="TB660" s="61"/>
      <c r="TC660" s="104"/>
      <c r="TD660" s="60"/>
      <c r="TE660" s="61"/>
      <c r="TF660" s="104"/>
      <c r="TG660" s="60"/>
      <c r="TH660" s="61"/>
      <c r="TI660" s="104"/>
      <c r="TJ660" s="60"/>
      <c r="TK660" s="61"/>
      <c r="TL660" s="104"/>
      <c r="TM660" s="60"/>
      <c r="TN660" s="61"/>
      <c r="TO660" s="104"/>
      <c r="TP660" s="60"/>
      <c r="TQ660" s="61"/>
      <c r="TR660" s="104"/>
      <c r="TS660" s="60"/>
      <c r="TT660" s="61"/>
      <c r="TU660" s="104"/>
      <c r="TV660" s="60"/>
      <c r="TW660" s="61"/>
      <c r="TX660" s="104"/>
      <c r="TY660" s="60"/>
      <c r="TZ660" s="61"/>
      <c r="UA660" s="104"/>
      <c r="UB660" s="60"/>
      <c r="UC660" s="61"/>
      <c r="UD660" s="104"/>
      <c r="UE660" s="60"/>
      <c r="UF660" s="61"/>
      <c r="UG660" s="104"/>
      <c r="UH660" s="60"/>
      <c r="UI660" s="61"/>
      <c r="UJ660" s="104"/>
      <c r="UK660" s="60"/>
      <c r="UL660" s="61"/>
      <c r="UM660" s="104"/>
      <c r="UN660" s="60"/>
      <c r="UO660" s="61"/>
      <c r="UP660" s="104"/>
      <c r="UQ660" s="60"/>
      <c r="UR660" s="61"/>
      <c r="US660" s="104"/>
      <c r="UT660" s="60"/>
      <c r="UU660" s="61"/>
      <c r="UV660" s="104"/>
      <c r="UW660" s="60"/>
      <c r="UX660" s="61"/>
      <c r="UY660" s="104"/>
      <c r="UZ660" s="60"/>
      <c r="VA660" s="61"/>
      <c r="VB660" s="104"/>
      <c r="VC660" s="60"/>
      <c r="VD660" s="61"/>
      <c r="VE660" s="104"/>
      <c r="VF660" s="60"/>
      <c r="VG660" s="61"/>
      <c r="VH660" s="104"/>
      <c r="VI660" s="60"/>
      <c r="VJ660" s="61"/>
      <c r="VK660" s="104"/>
      <c r="VL660" s="60"/>
      <c r="VM660" s="61"/>
      <c r="VN660" s="104"/>
      <c r="VO660" s="60"/>
      <c r="VP660" s="61"/>
      <c r="VQ660" s="104"/>
      <c r="VR660" s="60"/>
      <c r="VS660" s="61"/>
      <c r="VT660" s="104"/>
      <c r="VU660" s="60"/>
      <c r="VV660" s="61"/>
      <c r="VW660" s="104"/>
      <c r="VX660" s="60"/>
      <c r="VY660" s="61"/>
      <c r="VZ660" s="104"/>
      <c r="WA660" s="60"/>
      <c r="WB660" s="61"/>
      <c r="WC660" s="104"/>
      <c r="WD660" s="60"/>
      <c r="WE660" s="61"/>
      <c r="WF660" s="104"/>
      <c r="WG660" s="60"/>
      <c r="WH660" s="61"/>
      <c r="WI660" s="104"/>
      <c r="WJ660" s="60"/>
      <c r="WK660" s="61"/>
      <c r="WL660" s="104"/>
      <c r="WM660" s="60"/>
      <c r="WN660" s="61"/>
      <c r="WO660" s="104"/>
      <c r="WP660" s="60"/>
      <c r="WQ660" s="61"/>
      <c r="WR660" s="104"/>
      <c r="WS660" s="60"/>
      <c r="WT660" s="61"/>
      <c r="WU660" s="104"/>
      <c r="WV660" s="60"/>
      <c r="WW660" s="61"/>
      <c r="WX660" s="104"/>
      <c r="WY660" s="60"/>
      <c r="WZ660" s="61"/>
      <c r="XA660" s="104"/>
      <c r="XB660" s="60"/>
      <c r="XC660" s="61"/>
      <c r="XD660" s="104"/>
      <c r="XE660" s="60"/>
      <c r="XF660" s="61"/>
      <c r="XG660" s="104"/>
      <c r="XH660" s="60"/>
      <c r="XI660" s="61"/>
      <c r="XJ660" s="104"/>
      <c r="XK660" s="60"/>
      <c r="XL660" s="61"/>
      <c r="XM660" s="104"/>
      <c r="XN660" s="60"/>
      <c r="XO660" s="61"/>
      <c r="XP660" s="104"/>
      <c r="XQ660" s="60"/>
      <c r="XR660" s="61"/>
      <c r="XS660" s="104"/>
      <c r="XT660" s="60"/>
      <c r="XU660" s="61"/>
      <c r="XV660" s="104"/>
      <c r="XW660" s="60"/>
      <c r="XX660" s="61"/>
      <c r="XY660" s="104"/>
      <c r="XZ660" s="60"/>
      <c r="YA660" s="61"/>
      <c r="YB660" s="104"/>
      <c r="YC660" s="60"/>
      <c r="YD660" s="61"/>
      <c r="YE660" s="104"/>
      <c r="YF660" s="60"/>
      <c r="YG660" s="61"/>
      <c r="YH660" s="104"/>
      <c r="YI660" s="60"/>
      <c r="YJ660" s="61"/>
      <c r="YK660" s="104"/>
      <c r="YL660" s="60"/>
      <c r="YM660" s="61"/>
      <c r="YN660" s="104"/>
      <c r="YO660" s="60"/>
      <c r="YP660" s="61"/>
      <c r="YQ660" s="104"/>
      <c r="YR660" s="60"/>
      <c r="YS660" s="61"/>
      <c r="YT660" s="104"/>
      <c r="YU660" s="60"/>
      <c r="YV660" s="61"/>
      <c r="YW660" s="104"/>
      <c r="YX660" s="60"/>
      <c r="YY660" s="61"/>
      <c r="YZ660" s="104"/>
      <c r="ZA660" s="60"/>
      <c r="ZB660" s="61"/>
      <c r="ZC660" s="104"/>
      <c r="ZD660" s="60"/>
      <c r="ZE660" s="61"/>
      <c r="ZF660" s="104"/>
      <c r="ZG660" s="60"/>
      <c r="ZH660" s="61"/>
      <c r="ZI660" s="104"/>
      <c r="ZJ660" s="60"/>
      <c r="ZK660" s="61"/>
      <c r="ZL660" s="104"/>
      <c r="ZM660" s="60"/>
      <c r="ZN660" s="61"/>
      <c r="ZO660" s="104"/>
      <c r="ZP660" s="60"/>
      <c r="ZQ660" s="61"/>
      <c r="ZR660" s="104"/>
      <c r="ZS660" s="60"/>
      <c r="ZT660" s="61"/>
      <c r="ZU660" s="104"/>
      <c r="ZV660" s="60"/>
      <c r="ZW660" s="61"/>
      <c r="ZX660" s="104"/>
      <c r="ZY660" s="60"/>
      <c r="ZZ660" s="61"/>
      <c r="AAA660" s="104"/>
      <c r="AAB660" s="60"/>
      <c r="AAC660" s="61"/>
      <c r="AAD660" s="104"/>
      <c r="AAE660" s="60"/>
      <c r="AAF660" s="61"/>
      <c r="AAG660" s="104"/>
      <c r="AAH660" s="60"/>
      <c r="AAI660" s="61"/>
      <c r="AAJ660" s="104"/>
      <c r="AAK660" s="60"/>
      <c r="AAL660" s="61"/>
      <c r="AAM660" s="104"/>
      <c r="AAN660" s="60"/>
      <c r="AAO660" s="61"/>
      <c r="AAP660" s="104"/>
      <c r="AAQ660" s="60"/>
      <c r="AAR660" s="61"/>
      <c r="AAS660" s="104"/>
      <c r="AAT660" s="60"/>
      <c r="AAU660" s="61"/>
      <c r="AAV660" s="104"/>
      <c r="AAW660" s="60"/>
      <c r="AAX660" s="61"/>
      <c r="AAY660" s="104"/>
      <c r="AAZ660" s="60"/>
      <c r="ABA660" s="61"/>
      <c r="ABB660" s="104"/>
      <c r="ABC660" s="60"/>
      <c r="ABD660" s="61"/>
      <c r="ABE660" s="104"/>
      <c r="ABF660" s="60"/>
      <c r="ABG660" s="61"/>
      <c r="ABH660" s="104"/>
      <c r="ABI660" s="60"/>
      <c r="ABJ660" s="61"/>
      <c r="ABK660" s="104"/>
      <c r="ABL660" s="60"/>
      <c r="ABM660" s="61"/>
      <c r="ABN660" s="104"/>
      <c r="ABO660" s="60"/>
      <c r="ABP660" s="61"/>
      <c r="ABQ660" s="104"/>
      <c r="ABR660" s="60"/>
      <c r="ABS660" s="61"/>
      <c r="ABT660" s="104"/>
      <c r="ABU660" s="60"/>
      <c r="ABV660" s="61"/>
      <c r="ABW660" s="104"/>
      <c r="ABX660" s="60"/>
      <c r="ABY660" s="61"/>
      <c r="ABZ660" s="104"/>
      <c r="ACA660" s="60"/>
      <c r="ACB660" s="61"/>
      <c r="ACC660" s="104"/>
      <c r="ACD660" s="60"/>
      <c r="ACE660" s="61"/>
      <c r="ACF660" s="104"/>
      <c r="ACG660" s="60"/>
      <c r="ACH660" s="61"/>
      <c r="ACI660" s="104"/>
      <c r="ACJ660" s="60"/>
      <c r="ACK660" s="61"/>
      <c r="ACL660" s="104"/>
      <c r="ACM660" s="60"/>
      <c r="ACN660" s="61"/>
      <c r="ACO660" s="104"/>
      <c r="ACP660" s="60"/>
      <c r="ACQ660" s="61"/>
      <c r="ACR660" s="104"/>
      <c r="ACS660" s="60"/>
      <c r="ACT660" s="61"/>
      <c r="ACU660" s="104"/>
      <c r="ACV660" s="60"/>
      <c r="ACW660" s="61"/>
      <c r="ACX660" s="104"/>
      <c r="ACY660" s="60"/>
      <c r="ACZ660" s="61"/>
      <c r="ADA660" s="104"/>
      <c r="ADB660" s="60"/>
      <c r="ADC660" s="61"/>
      <c r="ADD660" s="104"/>
      <c r="ADE660" s="60"/>
      <c r="ADF660" s="61"/>
      <c r="ADG660" s="104"/>
      <c r="ADH660" s="60"/>
      <c r="ADI660" s="61"/>
      <c r="ADJ660" s="104"/>
      <c r="ADK660" s="60"/>
      <c r="ADL660" s="61"/>
      <c r="ADM660" s="104"/>
      <c r="ADN660" s="60"/>
      <c r="ADO660" s="61"/>
      <c r="ADP660" s="104"/>
      <c r="ADQ660" s="60"/>
      <c r="ADR660" s="61"/>
      <c r="ADS660" s="104"/>
      <c r="ADT660" s="60"/>
      <c r="ADU660" s="61"/>
      <c r="ADV660" s="104"/>
      <c r="ADW660" s="60"/>
      <c r="ADX660" s="61"/>
      <c r="ADY660" s="104"/>
      <c r="ADZ660" s="60"/>
      <c r="AEA660" s="61"/>
      <c r="AEB660" s="104"/>
      <c r="AEC660" s="60"/>
      <c r="AED660" s="61"/>
      <c r="AEE660" s="104"/>
      <c r="AEF660" s="60"/>
      <c r="AEG660" s="61"/>
      <c r="AEH660" s="104"/>
      <c r="AEI660" s="60"/>
      <c r="AEJ660" s="61"/>
      <c r="AEK660" s="104"/>
      <c r="AEL660" s="60"/>
      <c r="AEM660" s="61"/>
      <c r="AEN660" s="104"/>
      <c r="AEO660" s="60"/>
      <c r="AEP660" s="61"/>
      <c r="AEQ660" s="104"/>
      <c r="AER660" s="60"/>
      <c r="AES660" s="61"/>
      <c r="AET660" s="104"/>
      <c r="AEU660" s="60"/>
      <c r="AEV660" s="61"/>
      <c r="AEW660" s="104"/>
      <c r="AEX660" s="60"/>
      <c r="AEY660" s="61"/>
      <c r="AEZ660" s="104"/>
      <c r="AFA660" s="60"/>
      <c r="AFB660" s="61"/>
      <c r="AFC660" s="104"/>
      <c r="AFD660" s="60"/>
      <c r="AFE660" s="61"/>
      <c r="AFF660" s="104"/>
      <c r="AFG660" s="60"/>
      <c r="AFH660" s="61"/>
      <c r="AFI660" s="104"/>
      <c r="AFJ660" s="60"/>
      <c r="AFK660" s="61"/>
      <c r="AFL660" s="104"/>
      <c r="AFM660" s="60"/>
      <c r="AFN660" s="61"/>
      <c r="AFO660" s="104"/>
      <c r="AFP660" s="60"/>
      <c r="AFQ660" s="61"/>
      <c r="AFR660" s="104"/>
      <c r="AFS660" s="60"/>
      <c r="AFT660" s="61"/>
      <c r="AFU660" s="104"/>
      <c r="AFV660" s="60"/>
      <c r="AFW660" s="61"/>
      <c r="AFX660" s="104"/>
      <c r="AFY660" s="60"/>
      <c r="AFZ660" s="61"/>
      <c r="AGA660" s="104"/>
      <c r="AGB660" s="60"/>
      <c r="AGC660" s="61"/>
      <c r="AGD660" s="104"/>
      <c r="AGE660" s="60"/>
      <c r="AGF660" s="61"/>
      <c r="AGG660" s="104"/>
      <c r="AGH660" s="60"/>
      <c r="AGI660" s="61"/>
      <c r="AGJ660" s="104"/>
      <c r="AGK660" s="60"/>
      <c r="AGL660" s="61"/>
      <c r="AGM660" s="104"/>
      <c r="AGN660" s="60"/>
      <c r="AGO660" s="61"/>
      <c r="AGP660" s="104"/>
      <c r="AGQ660" s="60"/>
      <c r="AGR660" s="61"/>
      <c r="AGS660" s="104"/>
      <c r="AGT660" s="60"/>
      <c r="AGU660" s="61"/>
      <c r="AGV660" s="104"/>
      <c r="AGW660" s="60"/>
      <c r="AGX660" s="61"/>
      <c r="AGY660" s="104"/>
      <c r="AGZ660" s="60"/>
      <c r="AHA660" s="61"/>
      <c r="AHB660" s="104"/>
      <c r="AHC660" s="60"/>
      <c r="AHD660" s="61"/>
      <c r="AHE660" s="104"/>
      <c r="AHF660" s="60"/>
      <c r="AHG660" s="61"/>
      <c r="AHH660" s="104"/>
      <c r="AHI660" s="60"/>
      <c r="AHJ660" s="61"/>
      <c r="AHK660" s="104"/>
      <c r="AHL660" s="60"/>
      <c r="AHM660" s="61"/>
      <c r="AHN660" s="104"/>
      <c r="AHO660" s="60"/>
      <c r="AHP660" s="61"/>
      <c r="AHQ660" s="104"/>
      <c r="AHR660" s="60"/>
      <c r="AHS660" s="61"/>
      <c r="AHT660" s="104"/>
      <c r="AHU660" s="60"/>
      <c r="AHV660" s="61"/>
      <c r="AHW660" s="104"/>
      <c r="AHX660" s="60"/>
      <c r="AHY660" s="61"/>
      <c r="AHZ660" s="104"/>
      <c r="AIA660" s="60"/>
      <c r="AIB660" s="61"/>
      <c r="AIC660" s="104"/>
      <c r="AID660" s="60"/>
      <c r="AIE660" s="61"/>
      <c r="AIF660" s="104"/>
      <c r="AIG660" s="60"/>
      <c r="AIH660" s="61"/>
      <c r="AII660" s="104"/>
      <c r="AIJ660" s="60"/>
      <c r="AIK660" s="61"/>
      <c r="AIL660" s="104"/>
      <c r="AIM660" s="60"/>
      <c r="AIN660" s="61"/>
      <c r="AIO660" s="104"/>
      <c r="AIP660" s="60"/>
      <c r="AIQ660" s="61"/>
      <c r="AIR660" s="104"/>
      <c r="AIS660" s="60"/>
      <c r="AIT660" s="61"/>
      <c r="AIU660" s="104"/>
      <c r="AIV660" s="60"/>
      <c r="AIW660" s="61"/>
      <c r="AIX660" s="104"/>
      <c r="AIY660" s="60"/>
      <c r="AIZ660" s="61"/>
      <c r="AJA660" s="104"/>
      <c r="AJB660" s="60"/>
      <c r="AJC660" s="61"/>
      <c r="AJD660" s="104"/>
      <c r="AJE660" s="60"/>
      <c r="AJF660" s="61"/>
      <c r="AJG660" s="104"/>
      <c r="AJH660" s="60"/>
      <c r="AJI660" s="61"/>
      <c r="AJJ660" s="104"/>
      <c r="AJK660" s="60"/>
      <c r="AJL660" s="61"/>
      <c r="AJM660" s="104"/>
      <c r="AJN660" s="60"/>
      <c r="AJO660" s="61"/>
      <c r="AJP660" s="104"/>
      <c r="AJQ660" s="60"/>
      <c r="AJR660" s="61"/>
      <c r="AJS660" s="104"/>
      <c r="AJT660" s="60"/>
      <c r="AJU660" s="61"/>
      <c r="AJV660" s="104"/>
      <c r="AJW660" s="60"/>
      <c r="AJX660" s="61"/>
      <c r="AJY660" s="104"/>
      <c r="AJZ660" s="60"/>
      <c r="AKA660" s="61"/>
      <c r="AKB660" s="104"/>
      <c r="AKC660" s="60"/>
      <c r="AKD660" s="61"/>
      <c r="AKE660" s="104"/>
      <c r="AKF660" s="60"/>
      <c r="AKG660" s="61"/>
      <c r="AKH660" s="104"/>
      <c r="AKI660" s="60"/>
      <c r="AKJ660" s="61"/>
      <c r="AKK660" s="104"/>
      <c r="AKL660" s="60"/>
      <c r="AKM660" s="61"/>
      <c r="AKN660" s="104"/>
      <c r="AKO660" s="60"/>
      <c r="AKP660" s="61"/>
      <c r="AKQ660" s="104"/>
      <c r="AKR660" s="60"/>
      <c r="AKS660" s="61"/>
      <c r="AKT660" s="104"/>
      <c r="AKU660" s="60"/>
      <c r="AKV660" s="61"/>
      <c r="AKW660" s="104"/>
      <c r="AKX660" s="60"/>
      <c r="AKY660" s="61"/>
      <c r="AKZ660" s="104"/>
      <c r="ALA660" s="60"/>
      <c r="ALB660" s="61"/>
      <c r="ALC660" s="104"/>
      <c r="ALD660" s="60"/>
      <c r="ALE660" s="61"/>
      <c r="ALF660" s="104"/>
      <c r="ALG660" s="60"/>
      <c r="ALH660" s="61"/>
      <c r="ALI660" s="104"/>
      <c r="ALJ660" s="60"/>
      <c r="ALK660" s="61"/>
      <c r="ALL660" s="104"/>
      <c r="ALM660" s="60"/>
      <c r="ALN660" s="61"/>
      <c r="ALO660" s="104"/>
      <c r="ALP660" s="60"/>
      <c r="ALQ660" s="61"/>
      <c r="ALR660" s="104"/>
      <c r="ALS660" s="60"/>
      <c r="ALT660" s="61"/>
      <c r="ALU660" s="104"/>
      <c r="ALV660" s="60"/>
      <c r="ALW660" s="61"/>
      <c r="ALX660" s="104"/>
      <c r="ALY660" s="60"/>
      <c r="ALZ660" s="61"/>
      <c r="AMA660" s="104"/>
      <c r="AMB660" s="60"/>
      <c r="AMC660" s="61"/>
      <c r="AMD660" s="104"/>
      <c r="AME660" s="60"/>
      <c r="AMF660" s="61"/>
      <c r="AMG660" s="104"/>
      <c r="AMH660" s="60"/>
      <c r="AMI660" s="61"/>
      <c r="AMJ660" s="104"/>
      <c r="AMK660" s="60"/>
      <c r="AML660" s="61"/>
      <c r="AMM660" s="104"/>
      <c r="AMN660" s="60"/>
      <c r="AMO660" s="61"/>
      <c r="AMP660" s="104"/>
      <c r="AMQ660" s="60"/>
      <c r="AMR660" s="61"/>
      <c r="AMS660" s="104"/>
      <c r="AMT660" s="60"/>
      <c r="AMU660" s="61"/>
      <c r="AMV660" s="104"/>
      <c r="AMW660" s="60"/>
      <c r="AMX660" s="61"/>
      <c r="AMY660" s="104"/>
      <c r="AMZ660" s="60"/>
      <c r="ANA660" s="61"/>
      <c r="ANB660" s="104"/>
      <c r="ANC660" s="60"/>
      <c r="AND660" s="61"/>
      <c r="ANE660" s="104"/>
      <c r="ANF660" s="60"/>
      <c r="ANG660" s="61"/>
      <c r="ANH660" s="104"/>
      <c r="ANI660" s="60"/>
      <c r="ANJ660" s="61"/>
      <c r="ANK660" s="104"/>
      <c r="ANL660" s="60"/>
      <c r="ANM660" s="61"/>
      <c r="ANN660" s="104"/>
      <c r="ANO660" s="60"/>
      <c r="ANP660" s="61"/>
      <c r="ANQ660" s="104"/>
      <c r="ANR660" s="60"/>
      <c r="ANS660" s="61"/>
      <c r="ANT660" s="104"/>
      <c r="ANU660" s="60"/>
      <c r="ANV660" s="61"/>
      <c r="ANW660" s="104"/>
      <c r="ANX660" s="60"/>
      <c r="ANY660" s="61"/>
      <c r="ANZ660" s="104"/>
      <c r="AOA660" s="60"/>
      <c r="AOB660" s="61"/>
      <c r="AOC660" s="104"/>
      <c r="AOD660" s="60"/>
      <c r="AOE660" s="61"/>
      <c r="AOF660" s="104"/>
      <c r="AOG660" s="60"/>
      <c r="AOH660" s="61"/>
      <c r="AOI660" s="104"/>
      <c r="AOJ660" s="60"/>
      <c r="AOK660" s="61"/>
      <c r="AOL660" s="104"/>
      <c r="AOM660" s="60"/>
      <c r="AON660" s="61"/>
      <c r="AOO660" s="104"/>
      <c r="AOP660" s="60"/>
      <c r="AOQ660" s="61"/>
      <c r="AOR660" s="104"/>
      <c r="AOS660" s="60"/>
      <c r="AOT660" s="61"/>
      <c r="AOU660" s="104"/>
      <c r="AOV660" s="60"/>
      <c r="AOW660" s="61"/>
      <c r="AOX660" s="104"/>
      <c r="AOY660" s="60"/>
      <c r="AOZ660" s="61"/>
      <c r="APA660" s="104"/>
      <c r="APB660" s="60"/>
      <c r="APC660" s="61"/>
      <c r="APD660" s="104"/>
      <c r="APE660" s="60"/>
      <c r="APF660" s="61"/>
      <c r="APG660" s="104"/>
      <c r="APH660" s="60"/>
      <c r="API660" s="61"/>
      <c r="APJ660" s="104"/>
      <c r="APK660" s="60"/>
      <c r="APL660" s="61"/>
      <c r="APM660" s="104"/>
      <c r="APN660" s="60"/>
      <c r="APO660" s="61"/>
      <c r="APP660" s="104"/>
      <c r="APQ660" s="60"/>
      <c r="APR660" s="61"/>
      <c r="APS660" s="104"/>
      <c r="APT660" s="60"/>
      <c r="APU660" s="61"/>
      <c r="APV660" s="104"/>
      <c r="APW660" s="60"/>
      <c r="APX660" s="61"/>
      <c r="APY660" s="104"/>
      <c r="APZ660" s="60"/>
      <c r="AQA660" s="61"/>
      <c r="AQB660" s="104"/>
      <c r="AQC660" s="60"/>
      <c r="AQD660" s="61"/>
      <c r="AQE660" s="104"/>
      <c r="AQF660" s="60"/>
      <c r="AQG660" s="61"/>
      <c r="AQH660" s="104"/>
      <c r="AQI660" s="60"/>
      <c r="AQJ660" s="61"/>
      <c r="AQK660" s="104"/>
      <c r="AQL660" s="60"/>
      <c r="AQM660" s="61"/>
      <c r="AQN660" s="104"/>
      <c r="AQO660" s="60"/>
      <c r="AQP660" s="61"/>
      <c r="AQQ660" s="104"/>
      <c r="AQR660" s="60"/>
      <c r="AQS660" s="61"/>
      <c r="AQT660" s="104"/>
      <c r="AQU660" s="60"/>
      <c r="AQV660" s="61"/>
      <c r="AQW660" s="104"/>
      <c r="AQX660" s="60"/>
      <c r="AQY660" s="61"/>
      <c r="AQZ660" s="104"/>
      <c r="ARA660" s="60"/>
      <c r="ARB660" s="61"/>
      <c r="ARC660" s="104"/>
      <c r="ARD660" s="60"/>
      <c r="ARE660" s="61"/>
      <c r="ARF660" s="104"/>
      <c r="ARG660" s="60"/>
      <c r="ARH660" s="61"/>
      <c r="ARI660" s="104"/>
      <c r="ARJ660" s="60"/>
      <c r="ARK660" s="61"/>
      <c r="ARL660" s="104"/>
      <c r="ARM660" s="60"/>
      <c r="ARN660" s="61"/>
      <c r="ARO660" s="104"/>
      <c r="ARP660" s="60"/>
      <c r="ARQ660" s="61"/>
      <c r="ARR660" s="104"/>
      <c r="ARS660" s="60"/>
      <c r="ART660" s="61"/>
      <c r="ARU660" s="104"/>
      <c r="ARV660" s="60"/>
      <c r="ARW660" s="61"/>
      <c r="ARX660" s="104"/>
      <c r="ARY660" s="60"/>
      <c r="ARZ660" s="61"/>
      <c r="ASA660" s="104"/>
      <c r="ASB660" s="60"/>
      <c r="ASC660" s="61"/>
      <c r="ASD660" s="104"/>
      <c r="ASE660" s="60"/>
      <c r="ASF660" s="61"/>
      <c r="ASG660" s="104"/>
      <c r="ASH660" s="60"/>
      <c r="ASI660" s="61"/>
      <c r="ASJ660" s="104"/>
      <c r="ASK660" s="60"/>
      <c r="ASL660" s="61"/>
      <c r="ASM660" s="104"/>
      <c r="ASN660" s="60"/>
      <c r="ASO660" s="61"/>
      <c r="ASP660" s="104"/>
      <c r="ASQ660" s="60"/>
      <c r="ASR660" s="61"/>
      <c r="ASS660" s="104"/>
      <c r="AST660" s="60"/>
      <c r="ASU660" s="61"/>
      <c r="ASV660" s="104"/>
      <c r="ASW660" s="60"/>
      <c r="ASX660" s="61"/>
      <c r="ASY660" s="104"/>
      <c r="ASZ660" s="60"/>
      <c r="ATA660" s="61"/>
      <c r="ATB660" s="104"/>
      <c r="ATC660" s="60"/>
      <c r="ATD660" s="61"/>
      <c r="ATE660" s="104"/>
      <c r="ATF660" s="60"/>
      <c r="ATG660" s="61"/>
      <c r="ATH660" s="104"/>
      <c r="ATI660" s="60"/>
      <c r="ATJ660" s="61"/>
      <c r="ATK660" s="104"/>
      <c r="ATL660" s="60"/>
      <c r="ATM660" s="61"/>
      <c r="ATN660" s="104"/>
      <c r="ATO660" s="60"/>
      <c r="ATP660" s="61"/>
      <c r="ATQ660" s="104"/>
      <c r="ATR660" s="60"/>
      <c r="ATS660" s="61"/>
      <c r="ATT660" s="104"/>
      <c r="ATU660" s="60"/>
      <c r="ATV660" s="61"/>
      <c r="ATW660" s="104"/>
      <c r="ATX660" s="60"/>
      <c r="ATY660" s="61"/>
      <c r="ATZ660" s="104"/>
      <c r="AUA660" s="60"/>
      <c r="AUB660" s="61"/>
      <c r="AUC660" s="104"/>
      <c r="AUD660" s="60"/>
      <c r="AUE660" s="61"/>
      <c r="AUF660" s="104"/>
      <c r="AUG660" s="60"/>
      <c r="AUH660" s="61"/>
      <c r="AUI660" s="104"/>
      <c r="AUJ660" s="60"/>
      <c r="AUK660" s="61"/>
      <c r="AUL660" s="104"/>
      <c r="AUM660" s="60"/>
      <c r="AUN660" s="61"/>
      <c r="AUO660" s="104"/>
      <c r="AUP660" s="60"/>
      <c r="AUQ660" s="61"/>
      <c r="AUR660" s="104"/>
      <c r="AUS660" s="60"/>
      <c r="AUT660" s="61"/>
      <c r="AUU660" s="104"/>
      <c r="AUV660" s="60"/>
      <c r="AUW660" s="61"/>
      <c r="AUX660" s="104"/>
      <c r="AUY660" s="60"/>
      <c r="AUZ660" s="61"/>
      <c r="AVA660" s="104"/>
      <c r="AVB660" s="60"/>
      <c r="AVC660" s="61"/>
      <c r="AVD660" s="104"/>
      <c r="AVE660" s="60"/>
      <c r="AVF660" s="61"/>
      <c r="AVG660" s="104"/>
      <c r="AVH660" s="60"/>
      <c r="AVI660" s="61"/>
      <c r="AVJ660" s="104"/>
      <c r="AVK660" s="60"/>
      <c r="AVL660" s="61"/>
      <c r="AVM660" s="104"/>
      <c r="AVN660" s="60"/>
      <c r="AVO660" s="61"/>
      <c r="AVP660" s="104"/>
      <c r="AVQ660" s="60"/>
      <c r="AVR660" s="61"/>
      <c r="AVS660" s="104"/>
      <c r="AVT660" s="60"/>
      <c r="AVU660" s="61"/>
      <c r="AVV660" s="104"/>
      <c r="AVW660" s="60"/>
      <c r="AVX660" s="61"/>
      <c r="AVY660" s="104"/>
      <c r="AVZ660" s="60"/>
      <c r="AWA660" s="61"/>
      <c r="AWB660" s="104"/>
      <c r="AWC660" s="60"/>
      <c r="AWD660" s="61"/>
      <c r="AWE660" s="104"/>
      <c r="AWF660" s="60"/>
      <c r="AWG660" s="61"/>
      <c r="AWH660" s="104"/>
      <c r="AWI660" s="60"/>
      <c r="AWJ660" s="61"/>
      <c r="AWK660" s="104"/>
      <c r="AWL660" s="60"/>
      <c r="AWM660" s="61"/>
      <c r="AWN660" s="104"/>
      <c r="AWO660" s="60"/>
      <c r="AWP660" s="61"/>
      <c r="AWQ660" s="104"/>
      <c r="AWR660" s="60"/>
      <c r="AWS660" s="61"/>
      <c r="AWT660" s="104"/>
      <c r="AWU660" s="60"/>
      <c r="AWV660" s="61"/>
      <c r="AWW660" s="104"/>
      <c r="AWX660" s="60"/>
      <c r="AWY660" s="61"/>
      <c r="AWZ660" s="104"/>
      <c r="AXA660" s="60"/>
      <c r="AXB660" s="61"/>
      <c r="AXC660" s="104"/>
      <c r="AXD660" s="60"/>
      <c r="AXE660" s="61"/>
      <c r="AXF660" s="104"/>
      <c r="AXG660" s="60"/>
      <c r="AXH660" s="61"/>
      <c r="AXI660" s="104"/>
      <c r="AXJ660" s="60"/>
      <c r="AXK660" s="61"/>
      <c r="AXL660" s="104"/>
      <c r="AXM660" s="60"/>
      <c r="AXN660" s="61"/>
      <c r="AXO660" s="104"/>
      <c r="AXP660" s="60"/>
      <c r="AXQ660" s="61"/>
      <c r="AXR660" s="104"/>
      <c r="AXS660" s="60"/>
      <c r="AXT660" s="61"/>
      <c r="AXU660" s="104"/>
      <c r="AXV660" s="60"/>
      <c r="AXW660" s="61"/>
      <c r="AXX660" s="104"/>
      <c r="AXY660" s="60"/>
      <c r="AXZ660" s="61"/>
      <c r="AYA660" s="104"/>
      <c r="AYB660" s="60"/>
      <c r="AYC660" s="61"/>
      <c r="AYD660" s="104"/>
      <c r="AYE660" s="60"/>
      <c r="AYF660" s="61"/>
      <c r="AYG660" s="104"/>
      <c r="AYH660" s="60"/>
      <c r="AYI660" s="61"/>
      <c r="AYJ660" s="104"/>
      <c r="AYK660" s="60"/>
      <c r="AYL660" s="61"/>
      <c r="AYM660" s="104"/>
      <c r="AYN660" s="60"/>
      <c r="AYO660" s="61"/>
      <c r="AYP660" s="104"/>
      <c r="AYQ660" s="60"/>
      <c r="AYR660" s="61"/>
      <c r="AYS660" s="104"/>
      <c r="AYT660" s="60"/>
      <c r="AYU660" s="61"/>
      <c r="AYV660" s="104"/>
      <c r="AYW660" s="60"/>
      <c r="AYX660" s="61"/>
      <c r="AYY660" s="104"/>
      <c r="AYZ660" s="60"/>
      <c r="AZA660" s="61"/>
      <c r="AZB660" s="104"/>
      <c r="AZC660" s="60"/>
      <c r="AZD660" s="61"/>
      <c r="AZE660" s="104"/>
      <c r="AZF660" s="60"/>
      <c r="AZG660" s="61"/>
      <c r="AZH660" s="104"/>
      <c r="AZI660" s="60"/>
      <c r="AZJ660" s="61"/>
      <c r="AZK660" s="104"/>
      <c r="AZL660" s="60"/>
      <c r="AZM660" s="61"/>
      <c r="AZN660" s="104"/>
      <c r="AZO660" s="60"/>
      <c r="AZP660" s="61"/>
      <c r="AZQ660" s="104"/>
      <c r="AZR660" s="60"/>
      <c r="AZS660" s="61"/>
      <c r="AZT660" s="104"/>
      <c r="AZU660" s="60"/>
      <c r="AZV660" s="61"/>
      <c r="AZW660" s="104"/>
      <c r="AZX660" s="60"/>
      <c r="AZY660" s="61"/>
      <c r="AZZ660" s="104"/>
      <c r="BAA660" s="60"/>
      <c r="BAB660" s="61"/>
      <c r="BAC660" s="104"/>
      <c r="BAD660" s="60"/>
      <c r="BAE660" s="61"/>
      <c r="BAF660" s="104"/>
      <c r="BAG660" s="60"/>
      <c r="BAH660" s="61"/>
      <c r="BAI660" s="104"/>
      <c r="BAJ660" s="60"/>
      <c r="BAK660" s="61"/>
      <c r="BAL660" s="104"/>
      <c r="BAM660" s="60"/>
      <c r="BAN660" s="61"/>
      <c r="BAO660" s="104"/>
      <c r="BAP660" s="60"/>
      <c r="BAQ660" s="61"/>
      <c r="BAR660" s="104"/>
      <c r="BAS660" s="60"/>
      <c r="BAT660" s="61"/>
      <c r="BAU660" s="104"/>
      <c r="BAV660" s="60"/>
      <c r="BAW660" s="61"/>
      <c r="BAX660" s="104"/>
      <c r="BAY660" s="60"/>
      <c r="BAZ660" s="61"/>
      <c r="BBA660" s="104"/>
      <c r="BBB660" s="60"/>
      <c r="BBC660" s="61"/>
      <c r="BBD660" s="104"/>
      <c r="BBE660" s="60"/>
      <c r="BBF660" s="61"/>
      <c r="BBG660" s="104"/>
      <c r="BBH660" s="60"/>
      <c r="BBI660" s="61"/>
      <c r="BBJ660" s="104"/>
      <c r="BBK660" s="60"/>
      <c r="BBL660" s="61"/>
      <c r="BBM660" s="104"/>
      <c r="BBN660" s="60"/>
      <c r="BBO660" s="61"/>
      <c r="BBP660" s="104"/>
      <c r="BBQ660" s="60"/>
      <c r="BBR660" s="61"/>
      <c r="BBS660" s="104"/>
      <c r="BBT660" s="60"/>
      <c r="BBU660" s="61"/>
      <c r="BBV660" s="104"/>
      <c r="BBW660" s="60"/>
      <c r="BBX660" s="61"/>
      <c r="BBY660" s="104"/>
      <c r="BBZ660" s="60"/>
      <c r="BCA660" s="61"/>
      <c r="BCB660" s="104"/>
      <c r="BCC660" s="60"/>
      <c r="BCD660" s="61"/>
      <c r="BCE660" s="104"/>
      <c r="BCF660" s="60"/>
      <c r="BCG660" s="61"/>
      <c r="BCH660" s="104"/>
      <c r="BCI660" s="60"/>
      <c r="BCJ660" s="61"/>
      <c r="BCK660" s="104"/>
      <c r="BCL660" s="60"/>
      <c r="BCM660" s="61"/>
      <c r="BCN660" s="104"/>
      <c r="BCO660" s="60"/>
      <c r="BCP660" s="61"/>
      <c r="BCQ660" s="104"/>
      <c r="BCR660" s="60"/>
      <c r="BCS660" s="61"/>
      <c r="BCT660" s="104"/>
      <c r="BCU660" s="60"/>
      <c r="BCV660" s="61"/>
      <c r="BCW660" s="104"/>
      <c r="BCX660" s="60"/>
      <c r="BCY660" s="61"/>
      <c r="BCZ660" s="104"/>
      <c r="BDA660" s="60"/>
      <c r="BDB660" s="61"/>
      <c r="BDC660" s="104"/>
      <c r="BDD660" s="60"/>
      <c r="BDE660" s="61"/>
      <c r="BDF660" s="104"/>
      <c r="BDG660" s="60"/>
      <c r="BDH660" s="61"/>
      <c r="BDI660" s="104"/>
      <c r="BDJ660" s="60"/>
      <c r="BDK660" s="61"/>
      <c r="BDL660" s="104"/>
      <c r="BDM660" s="60"/>
      <c r="BDN660" s="61"/>
      <c r="BDO660" s="104"/>
      <c r="BDP660" s="60"/>
      <c r="BDQ660" s="61"/>
      <c r="BDR660" s="104"/>
      <c r="BDS660" s="60"/>
      <c r="BDT660" s="61"/>
      <c r="BDU660" s="104"/>
      <c r="BDV660" s="60"/>
      <c r="BDW660" s="61"/>
      <c r="BDX660" s="104"/>
      <c r="BDY660" s="60"/>
      <c r="BDZ660" s="61"/>
      <c r="BEA660" s="104"/>
      <c r="BEB660" s="60"/>
      <c r="BEC660" s="61"/>
      <c r="BED660" s="104"/>
      <c r="BEE660" s="60"/>
      <c r="BEF660" s="61"/>
      <c r="BEG660" s="104"/>
      <c r="BEH660" s="60"/>
      <c r="BEI660" s="61"/>
      <c r="BEJ660" s="104"/>
      <c r="BEK660" s="60"/>
      <c r="BEL660" s="61"/>
      <c r="BEM660" s="104"/>
      <c r="BEN660" s="60"/>
      <c r="BEO660" s="61"/>
      <c r="BEP660" s="104"/>
      <c r="BEQ660" s="60"/>
      <c r="BER660" s="61"/>
      <c r="BES660" s="104"/>
      <c r="BET660" s="60"/>
      <c r="BEU660" s="61"/>
      <c r="BEV660" s="104"/>
      <c r="BEW660" s="60"/>
      <c r="BEX660" s="61"/>
      <c r="BEY660" s="104"/>
      <c r="BEZ660" s="60"/>
      <c r="BFA660" s="61"/>
      <c r="BFB660" s="104"/>
      <c r="BFC660" s="60"/>
      <c r="BFD660" s="61"/>
      <c r="BFE660" s="104"/>
      <c r="BFF660" s="60"/>
      <c r="BFG660" s="61"/>
      <c r="BFH660" s="104"/>
      <c r="BFI660" s="60"/>
      <c r="BFJ660" s="61"/>
      <c r="BFK660" s="104"/>
      <c r="BFL660" s="60"/>
      <c r="BFM660" s="61"/>
      <c r="BFN660" s="104"/>
      <c r="BFO660" s="60"/>
      <c r="BFP660" s="61"/>
      <c r="BFQ660" s="104"/>
      <c r="BFR660" s="60"/>
      <c r="BFS660" s="61"/>
      <c r="BFT660" s="104"/>
      <c r="BFU660" s="60"/>
      <c r="BFV660" s="61"/>
      <c r="BFW660" s="104"/>
      <c r="BFX660" s="60"/>
      <c r="BFY660" s="61"/>
      <c r="BFZ660" s="104"/>
      <c r="BGA660" s="60"/>
      <c r="BGB660" s="61"/>
      <c r="BGC660" s="104"/>
      <c r="BGD660" s="60"/>
      <c r="BGE660" s="61"/>
      <c r="BGF660" s="104"/>
      <c r="BGG660" s="60"/>
      <c r="BGH660" s="61"/>
      <c r="BGI660" s="104"/>
      <c r="BGJ660" s="60"/>
      <c r="BGK660" s="61"/>
      <c r="BGL660" s="104"/>
      <c r="BGM660" s="60"/>
      <c r="BGN660" s="61"/>
      <c r="BGO660" s="104"/>
      <c r="BGP660" s="60"/>
      <c r="BGQ660" s="61"/>
      <c r="BGR660" s="104"/>
      <c r="BGS660" s="60"/>
      <c r="BGT660" s="61"/>
      <c r="BGU660" s="104"/>
      <c r="BGV660" s="60"/>
      <c r="BGW660" s="61"/>
      <c r="BGX660" s="104"/>
      <c r="BGY660" s="60"/>
      <c r="BGZ660" s="61"/>
      <c r="BHA660" s="104"/>
      <c r="BHB660" s="60"/>
      <c r="BHC660" s="61"/>
      <c r="BHD660" s="104"/>
      <c r="BHE660" s="60"/>
      <c r="BHF660" s="61"/>
      <c r="BHG660" s="104"/>
      <c r="BHH660" s="60"/>
      <c r="BHI660" s="61"/>
      <c r="BHJ660" s="104"/>
      <c r="BHK660" s="60"/>
      <c r="BHL660" s="61"/>
      <c r="BHM660" s="104"/>
      <c r="BHN660" s="60"/>
      <c r="BHO660" s="61"/>
      <c r="BHP660" s="104"/>
      <c r="BHQ660" s="60"/>
      <c r="BHR660" s="61"/>
      <c r="BHS660" s="104"/>
      <c r="BHT660" s="60"/>
      <c r="BHU660" s="61"/>
      <c r="BHV660" s="104"/>
      <c r="BHW660" s="60"/>
      <c r="BHX660" s="61"/>
      <c r="BHY660" s="104"/>
      <c r="BHZ660" s="60"/>
      <c r="BIA660" s="61"/>
      <c r="BIB660" s="104"/>
      <c r="BIC660" s="60"/>
      <c r="BID660" s="61"/>
      <c r="BIE660" s="104"/>
      <c r="BIF660" s="60"/>
      <c r="BIG660" s="61"/>
      <c r="BIH660" s="104"/>
      <c r="BII660" s="60"/>
      <c r="BIJ660" s="61"/>
      <c r="BIK660" s="104"/>
      <c r="BIL660" s="60"/>
      <c r="BIM660" s="61"/>
      <c r="BIN660" s="104"/>
      <c r="BIO660" s="60"/>
      <c r="BIP660" s="61"/>
      <c r="BIQ660" s="104"/>
      <c r="BIR660" s="60"/>
      <c r="BIS660" s="61"/>
      <c r="BIT660" s="104"/>
      <c r="BIU660" s="60"/>
      <c r="BIV660" s="61"/>
      <c r="BIW660" s="104"/>
      <c r="BIX660" s="60"/>
      <c r="BIY660" s="61"/>
      <c r="BIZ660" s="104"/>
      <c r="BJA660" s="60"/>
      <c r="BJB660" s="61"/>
      <c r="BJC660" s="104"/>
      <c r="BJD660" s="60"/>
      <c r="BJE660" s="61"/>
      <c r="BJF660" s="104"/>
      <c r="BJG660" s="60"/>
      <c r="BJH660" s="61"/>
      <c r="BJI660" s="104"/>
      <c r="BJJ660" s="60"/>
      <c r="BJK660" s="61"/>
      <c r="BJL660" s="104"/>
      <c r="BJM660" s="60"/>
      <c r="BJN660" s="61"/>
      <c r="BJO660" s="104"/>
      <c r="BJP660" s="60"/>
      <c r="BJQ660" s="61"/>
      <c r="BJR660" s="104"/>
      <c r="BJS660" s="60"/>
      <c r="BJT660" s="61"/>
      <c r="BJU660" s="104"/>
      <c r="BJV660" s="60"/>
      <c r="BJW660" s="61"/>
      <c r="BJX660" s="104"/>
      <c r="BJY660" s="60"/>
      <c r="BJZ660" s="61"/>
      <c r="BKA660" s="104"/>
      <c r="BKB660" s="60"/>
      <c r="BKC660" s="61"/>
      <c r="BKD660" s="104"/>
      <c r="BKE660" s="60"/>
      <c r="BKF660" s="61"/>
      <c r="BKG660" s="104"/>
      <c r="BKH660" s="60"/>
      <c r="BKI660" s="61"/>
      <c r="BKJ660" s="104"/>
      <c r="BKK660" s="60"/>
      <c r="BKL660" s="61"/>
      <c r="BKM660" s="104"/>
      <c r="BKN660" s="60"/>
      <c r="BKO660" s="61"/>
      <c r="BKP660" s="104"/>
      <c r="BKQ660" s="60"/>
      <c r="BKR660" s="61"/>
      <c r="BKS660" s="104"/>
      <c r="BKT660" s="60"/>
      <c r="BKU660" s="61"/>
      <c r="BKV660" s="104"/>
      <c r="BKW660" s="60"/>
      <c r="BKX660" s="61"/>
      <c r="BKY660" s="104"/>
      <c r="BKZ660" s="60"/>
      <c r="BLA660" s="61"/>
      <c r="BLB660" s="104"/>
      <c r="BLC660" s="60"/>
      <c r="BLD660" s="61"/>
      <c r="BLE660" s="104"/>
      <c r="BLF660" s="60"/>
      <c r="BLG660" s="61"/>
      <c r="BLH660" s="104"/>
      <c r="BLI660" s="60"/>
      <c r="BLJ660" s="61"/>
      <c r="BLK660" s="104"/>
      <c r="BLL660" s="60"/>
      <c r="BLM660" s="61"/>
      <c r="BLN660" s="104"/>
      <c r="BLO660" s="60"/>
      <c r="BLP660" s="61"/>
      <c r="BLQ660" s="104"/>
      <c r="BLR660" s="60"/>
      <c r="BLS660" s="61"/>
      <c r="BLT660" s="104"/>
      <c r="BLU660" s="60"/>
      <c r="BLV660" s="61"/>
      <c r="BLW660" s="104"/>
      <c r="BLX660" s="60"/>
      <c r="BLY660" s="61"/>
      <c r="BLZ660" s="104"/>
      <c r="BMA660" s="60"/>
      <c r="BMB660" s="61"/>
      <c r="BMC660" s="104"/>
      <c r="BMD660" s="60"/>
      <c r="BME660" s="61"/>
      <c r="BMF660" s="104"/>
      <c r="BMG660" s="60"/>
      <c r="BMH660" s="61"/>
      <c r="BMI660" s="104"/>
      <c r="BMJ660" s="60"/>
      <c r="BMK660" s="61"/>
      <c r="BML660" s="104"/>
      <c r="BMM660" s="60"/>
      <c r="BMN660" s="61"/>
      <c r="BMO660" s="104"/>
      <c r="BMP660" s="60"/>
      <c r="BMQ660" s="61"/>
      <c r="BMR660" s="104"/>
      <c r="BMS660" s="60"/>
      <c r="BMT660" s="61"/>
      <c r="BMU660" s="104"/>
      <c r="BMV660" s="60"/>
      <c r="BMW660" s="61"/>
      <c r="BMX660" s="104"/>
      <c r="BMY660" s="60"/>
      <c r="BMZ660" s="61"/>
      <c r="BNA660" s="104"/>
      <c r="BNB660" s="60"/>
      <c r="BNC660" s="61"/>
      <c r="BND660" s="104"/>
      <c r="BNE660" s="60"/>
      <c r="BNF660" s="61"/>
      <c r="BNG660" s="104"/>
      <c r="BNH660" s="60"/>
      <c r="BNI660" s="61"/>
      <c r="BNJ660" s="104"/>
      <c r="BNK660" s="60"/>
      <c r="BNL660" s="61"/>
      <c r="BNM660" s="104"/>
      <c r="BNN660" s="60"/>
      <c r="BNO660" s="61"/>
      <c r="BNP660" s="104"/>
      <c r="BNQ660" s="60"/>
      <c r="BNR660" s="61"/>
      <c r="BNS660" s="104"/>
      <c r="BNT660" s="60"/>
      <c r="BNU660" s="61"/>
      <c r="BNV660" s="104"/>
      <c r="BNW660" s="60"/>
      <c r="BNX660" s="61"/>
      <c r="BNY660" s="104"/>
      <c r="BNZ660" s="60"/>
      <c r="BOA660" s="61"/>
      <c r="BOB660" s="104"/>
      <c r="BOC660" s="60"/>
      <c r="BOD660" s="61"/>
      <c r="BOE660" s="104"/>
      <c r="BOF660" s="60"/>
      <c r="BOG660" s="61"/>
      <c r="BOH660" s="104"/>
      <c r="BOI660" s="60"/>
      <c r="BOJ660" s="61"/>
      <c r="BOK660" s="104"/>
      <c r="BOL660" s="60"/>
      <c r="BOM660" s="61"/>
      <c r="BON660" s="104"/>
      <c r="BOO660" s="60"/>
      <c r="BOP660" s="61"/>
      <c r="BOQ660" s="104"/>
      <c r="BOR660" s="60"/>
      <c r="BOS660" s="61"/>
      <c r="BOT660" s="104"/>
      <c r="BOU660" s="60"/>
      <c r="BOV660" s="61"/>
      <c r="BOW660" s="104"/>
      <c r="BOX660" s="60"/>
      <c r="BOY660" s="61"/>
      <c r="BOZ660" s="104"/>
      <c r="BPA660" s="60"/>
      <c r="BPB660" s="61"/>
      <c r="BPC660" s="104"/>
      <c r="BPD660" s="60"/>
      <c r="BPE660" s="61"/>
      <c r="BPF660" s="104"/>
      <c r="BPG660" s="60"/>
      <c r="BPH660" s="61"/>
      <c r="BPI660" s="104"/>
      <c r="BPJ660" s="60"/>
      <c r="BPK660" s="61"/>
      <c r="BPL660" s="104"/>
      <c r="BPM660" s="60"/>
      <c r="BPN660" s="61"/>
      <c r="BPO660" s="104"/>
      <c r="BPP660" s="60"/>
      <c r="BPQ660" s="61"/>
      <c r="BPR660" s="104"/>
      <c r="BPS660" s="60"/>
      <c r="BPT660" s="61"/>
      <c r="BPU660" s="104"/>
      <c r="BPV660" s="60"/>
      <c r="BPW660" s="61"/>
      <c r="BPX660" s="104"/>
      <c r="BPY660" s="60"/>
      <c r="BPZ660" s="61"/>
      <c r="BQA660" s="104"/>
      <c r="BQB660" s="60"/>
      <c r="BQC660" s="61"/>
      <c r="BQD660" s="104"/>
      <c r="BQE660" s="60"/>
      <c r="BQF660" s="61"/>
      <c r="BQG660" s="104"/>
      <c r="BQH660" s="60"/>
      <c r="BQI660" s="61"/>
      <c r="BQJ660" s="104"/>
      <c r="BQK660" s="60"/>
      <c r="BQL660" s="61"/>
      <c r="BQM660" s="104"/>
      <c r="BQN660" s="60"/>
      <c r="BQO660" s="61"/>
      <c r="BQP660" s="104"/>
      <c r="BQQ660" s="60"/>
      <c r="BQR660" s="61"/>
      <c r="BQS660" s="104"/>
      <c r="BQT660" s="60"/>
      <c r="BQU660" s="61"/>
      <c r="BQV660" s="104"/>
      <c r="BQW660" s="60"/>
      <c r="BQX660" s="61"/>
      <c r="BQY660" s="104"/>
      <c r="BQZ660" s="60"/>
      <c r="BRA660" s="61"/>
      <c r="BRB660" s="104"/>
      <c r="BRC660" s="60"/>
      <c r="BRD660" s="61"/>
      <c r="BRE660" s="104"/>
      <c r="BRF660" s="60"/>
      <c r="BRG660" s="61"/>
      <c r="BRH660" s="104"/>
      <c r="BRI660" s="60"/>
      <c r="BRJ660" s="61"/>
      <c r="BRK660" s="104"/>
      <c r="BRL660" s="60"/>
      <c r="BRM660" s="61"/>
      <c r="BRN660" s="104"/>
      <c r="BRO660" s="60"/>
      <c r="BRP660" s="61"/>
      <c r="BRQ660" s="104"/>
      <c r="BRR660" s="60"/>
      <c r="BRS660" s="61"/>
      <c r="BRT660" s="104"/>
      <c r="BRU660" s="60"/>
      <c r="BRV660" s="61"/>
      <c r="BRW660" s="104"/>
      <c r="BRX660" s="60"/>
      <c r="BRY660" s="61"/>
      <c r="BRZ660" s="104"/>
      <c r="BSA660" s="60"/>
      <c r="BSB660" s="61"/>
      <c r="BSC660" s="104"/>
      <c r="BSD660" s="60"/>
      <c r="BSE660" s="61"/>
      <c r="BSF660" s="104"/>
      <c r="BSG660" s="60"/>
      <c r="BSH660" s="61"/>
      <c r="BSI660" s="104"/>
      <c r="BSJ660" s="60"/>
      <c r="BSK660" s="61"/>
      <c r="BSL660" s="104"/>
      <c r="BSM660" s="60"/>
      <c r="BSN660" s="61"/>
      <c r="BSO660" s="104"/>
      <c r="BSP660" s="60"/>
      <c r="BSQ660" s="61"/>
      <c r="BSR660" s="104"/>
      <c r="BSS660" s="60"/>
      <c r="BST660" s="61"/>
      <c r="BSU660" s="104"/>
      <c r="BSV660" s="60"/>
      <c r="BSW660" s="61"/>
      <c r="BSX660" s="104"/>
      <c r="BSY660" s="60"/>
      <c r="BSZ660" s="61"/>
      <c r="BTA660" s="104"/>
      <c r="BTB660" s="60"/>
      <c r="BTC660" s="61"/>
      <c r="BTD660" s="104"/>
      <c r="BTE660" s="60"/>
      <c r="BTF660" s="61"/>
      <c r="BTG660" s="104"/>
      <c r="BTH660" s="60"/>
      <c r="BTI660" s="61"/>
      <c r="BTJ660" s="104"/>
      <c r="BTK660" s="60"/>
      <c r="BTL660" s="61"/>
      <c r="BTM660" s="104"/>
      <c r="BTN660" s="60"/>
      <c r="BTO660" s="61"/>
      <c r="BTP660" s="104"/>
      <c r="BTQ660" s="60"/>
      <c r="BTR660" s="61"/>
      <c r="BTS660" s="104"/>
      <c r="BTT660" s="60"/>
      <c r="BTU660" s="61"/>
      <c r="BTV660" s="104"/>
      <c r="BTW660" s="60"/>
      <c r="BTX660" s="61"/>
      <c r="BTY660" s="104"/>
      <c r="BTZ660" s="60"/>
      <c r="BUA660" s="61"/>
      <c r="BUB660" s="104"/>
      <c r="BUC660" s="60"/>
      <c r="BUD660" s="61"/>
      <c r="BUE660" s="104"/>
      <c r="BUF660" s="60"/>
      <c r="BUG660" s="61"/>
      <c r="BUH660" s="104"/>
      <c r="BUI660" s="60"/>
      <c r="BUJ660" s="61"/>
      <c r="BUK660" s="104"/>
      <c r="BUL660" s="60"/>
      <c r="BUM660" s="61"/>
      <c r="BUN660" s="104"/>
      <c r="BUO660" s="60"/>
      <c r="BUP660" s="61"/>
      <c r="BUQ660" s="104"/>
      <c r="BUR660" s="60"/>
      <c r="BUS660" s="61"/>
      <c r="BUT660" s="104"/>
      <c r="BUU660" s="60"/>
      <c r="BUV660" s="61"/>
      <c r="BUW660" s="104"/>
      <c r="BUX660" s="60"/>
      <c r="BUY660" s="61"/>
      <c r="BUZ660" s="104"/>
      <c r="BVA660" s="60"/>
      <c r="BVB660" s="61"/>
      <c r="BVC660" s="104"/>
      <c r="BVD660" s="60"/>
      <c r="BVE660" s="61"/>
      <c r="BVF660" s="104"/>
      <c r="BVG660" s="60"/>
      <c r="BVH660" s="61"/>
      <c r="BVI660" s="104"/>
      <c r="BVJ660" s="60"/>
      <c r="BVK660" s="61"/>
      <c r="BVL660" s="104"/>
      <c r="BVM660" s="60"/>
      <c r="BVN660" s="61"/>
      <c r="BVO660" s="104"/>
      <c r="BVP660" s="60"/>
      <c r="BVQ660" s="61"/>
      <c r="BVR660" s="104"/>
      <c r="BVS660" s="60"/>
      <c r="BVT660" s="61"/>
      <c r="BVU660" s="104"/>
      <c r="BVV660" s="60"/>
      <c r="BVW660" s="61"/>
      <c r="BVX660" s="104"/>
      <c r="BVY660" s="60"/>
      <c r="BVZ660" s="61"/>
      <c r="BWA660" s="104"/>
      <c r="BWB660" s="60"/>
      <c r="BWC660" s="61"/>
      <c r="BWD660" s="104"/>
      <c r="BWE660" s="60"/>
      <c r="BWF660" s="61"/>
      <c r="BWG660" s="104"/>
      <c r="BWH660" s="60"/>
      <c r="BWI660" s="61"/>
      <c r="BWJ660" s="104"/>
      <c r="BWK660" s="60"/>
      <c r="BWL660" s="61"/>
      <c r="BWM660" s="104"/>
      <c r="BWN660" s="60"/>
      <c r="BWO660" s="61"/>
      <c r="BWP660" s="104"/>
      <c r="BWQ660" s="60"/>
      <c r="BWR660" s="61"/>
      <c r="BWS660" s="104"/>
      <c r="BWT660" s="60"/>
      <c r="BWU660" s="61"/>
      <c r="BWV660" s="104"/>
      <c r="BWW660" s="60"/>
      <c r="BWX660" s="61"/>
      <c r="BWY660" s="104"/>
      <c r="BWZ660" s="60"/>
      <c r="BXA660" s="61"/>
      <c r="BXB660" s="104"/>
      <c r="BXC660" s="60"/>
      <c r="BXD660" s="61"/>
      <c r="BXE660" s="104"/>
      <c r="BXF660" s="60"/>
      <c r="BXG660" s="61"/>
      <c r="BXH660" s="104"/>
      <c r="BXI660" s="60"/>
      <c r="BXJ660" s="61"/>
      <c r="BXK660" s="104"/>
      <c r="BXL660" s="60"/>
      <c r="BXM660" s="61"/>
      <c r="BXN660" s="104"/>
      <c r="BXO660" s="60"/>
      <c r="BXP660" s="61"/>
      <c r="BXQ660" s="104"/>
      <c r="BXR660" s="60"/>
      <c r="BXS660" s="61"/>
      <c r="BXT660" s="104"/>
      <c r="BXU660" s="60"/>
      <c r="BXV660" s="61"/>
      <c r="BXW660" s="104"/>
      <c r="BXX660" s="60"/>
      <c r="BXY660" s="61"/>
      <c r="BXZ660" s="104"/>
      <c r="BYA660" s="60"/>
      <c r="BYB660" s="61"/>
      <c r="BYC660" s="104"/>
      <c r="BYD660" s="60"/>
      <c r="BYE660" s="61"/>
      <c r="BYF660" s="104"/>
      <c r="BYG660" s="60"/>
      <c r="BYH660" s="61"/>
      <c r="BYI660" s="104"/>
      <c r="BYJ660" s="60"/>
      <c r="BYK660" s="61"/>
      <c r="BYL660" s="104"/>
      <c r="BYM660" s="60"/>
      <c r="BYN660" s="61"/>
      <c r="BYO660" s="104"/>
      <c r="BYP660" s="60"/>
      <c r="BYQ660" s="61"/>
      <c r="BYR660" s="104"/>
      <c r="BYS660" s="60"/>
      <c r="BYT660" s="61"/>
      <c r="BYU660" s="104"/>
      <c r="BYV660" s="60"/>
      <c r="BYW660" s="61"/>
      <c r="BYX660" s="104"/>
      <c r="BYY660" s="60"/>
      <c r="BYZ660" s="61"/>
      <c r="BZA660" s="104"/>
      <c r="BZB660" s="60"/>
      <c r="BZC660" s="61"/>
      <c r="BZD660" s="104"/>
      <c r="BZE660" s="60"/>
      <c r="BZF660" s="61"/>
      <c r="BZG660" s="104"/>
      <c r="BZH660" s="60"/>
      <c r="BZI660" s="61"/>
      <c r="BZJ660" s="104"/>
      <c r="BZK660" s="60"/>
      <c r="BZL660" s="61"/>
      <c r="BZM660" s="104"/>
      <c r="BZN660" s="60"/>
      <c r="BZO660" s="61"/>
      <c r="BZP660" s="104"/>
      <c r="BZQ660" s="60"/>
      <c r="BZR660" s="61"/>
      <c r="BZS660" s="104"/>
      <c r="BZT660" s="60"/>
      <c r="BZU660" s="61"/>
      <c r="BZV660" s="104"/>
      <c r="BZW660" s="60"/>
      <c r="BZX660" s="61"/>
      <c r="BZY660" s="104"/>
      <c r="BZZ660" s="60"/>
      <c r="CAA660" s="61"/>
      <c r="CAB660" s="104"/>
      <c r="CAC660" s="60"/>
      <c r="CAD660" s="61"/>
      <c r="CAE660" s="104"/>
      <c r="CAF660" s="60"/>
      <c r="CAG660" s="61"/>
      <c r="CAH660" s="104"/>
      <c r="CAI660" s="60"/>
      <c r="CAJ660" s="61"/>
      <c r="CAK660" s="104"/>
      <c r="CAL660" s="60"/>
      <c r="CAM660" s="61"/>
      <c r="CAN660" s="104"/>
      <c r="CAO660" s="60"/>
      <c r="CAP660" s="61"/>
      <c r="CAQ660" s="104"/>
      <c r="CAR660" s="60"/>
      <c r="CAS660" s="61"/>
      <c r="CAT660" s="104"/>
      <c r="CAU660" s="60"/>
      <c r="CAV660" s="61"/>
      <c r="CAW660" s="104"/>
      <c r="CAX660" s="60"/>
      <c r="CAY660" s="61"/>
      <c r="CAZ660" s="104"/>
      <c r="CBA660" s="60"/>
      <c r="CBB660" s="61"/>
      <c r="CBC660" s="104"/>
      <c r="CBD660" s="60"/>
      <c r="CBE660" s="61"/>
      <c r="CBF660" s="104"/>
      <c r="CBG660" s="60"/>
      <c r="CBH660" s="61"/>
      <c r="CBI660" s="104"/>
      <c r="CBJ660" s="60"/>
      <c r="CBK660" s="61"/>
      <c r="CBL660" s="104"/>
      <c r="CBM660" s="60"/>
      <c r="CBN660" s="61"/>
      <c r="CBO660" s="104"/>
      <c r="CBP660" s="60"/>
      <c r="CBQ660" s="61"/>
      <c r="CBR660" s="104"/>
      <c r="CBS660" s="60"/>
      <c r="CBT660" s="61"/>
      <c r="CBU660" s="104"/>
      <c r="CBV660" s="60"/>
      <c r="CBW660" s="61"/>
      <c r="CBX660" s="104"/>
      <c r="CBY660" s="60"/>
      <c r="CBZ660" s="61"/>
      <c r="CCA660" s="104"/>
      <c r="CCB660" s="60"/>
      <c r="CCC660" s="61"/>
      <c r="CCD660" s="104"/>
      <c r="CCE660" s="60"/>
      <c r="CCF660" s="61"/>
      <c r="CCG660" s="104"/>
      <c r="CCH660" s="60"/>
      <c r="CCI660" s="61"/>
      <c r="CCJ660" s="104"/>
      <c r="CCK660" s="60"/>
      <c r="CCL660" s="61"/>
      <c r="CCM660" s="104"/>
      <c r="CCN660" s="60"/>
      <c r="CCO660" s="61"/>
      <c r="CCP660" s="104"/>
      <c r="CCQ660" s="60"/>
      <c r="CCR660" s="61"/>
      <c r="CCS660" s="104"/>
      <c r="CCT660" s="60"/>
      <c r="CCU660" s="61"/>
      <c r="CCV660" s="104"/>
      <c r="CCW660" s="60"/>
      <c r="CCX660" s="61"/>
      <c r="CCY660" s="104"/>
      <c r="CCZ660" s="60"/>
      <c r="CDA660" s="61"/>
      <c r="CDB660" s="104"/>
      <c r="CDC660" s="60"/>
      <c r="CDD660" s="61"/>
      <c r="CDE660" s="104"/>
      <c r="CDF660" s="60"/>
      <c r="CDG660" s="61"/>
      <c r="CDH660" s="104"/>
      <c r="CDI660" s="60"/>
      <c r="CDJ660" s="61"/>
      <c r="CDK660" s="104"/>
      <c r="CDL660" s="60"/>
      <c r="CDM660" s="61"/>
      <c r="CDN660" s="104"/>
      <c r="CDO660" s="60"/>
      <c r="CDP660" s="61"/>
      <c r="CDQ660" s="104"/>
      <c r="CDR660" s="60"/>
      <c r="CDS660" s="61"/>
      <c r="CDT660" s="104"/>
      <c r="CDU660" s="60"/>
      <c r="CDV660" s="61"/>
      <c r="CDW660" s="104"/>
      <c r="CDX660" s="60"/>
      <c r="CDY660" s="61"/>
      <c r="CDZ660" s="104"/>
      <c r="CEA660" s="60"/>
      <c r="CEB660" s="61"/>
      <c r="CEC660" s="104"/>
      <c r="CED660" s="60"/>
      <c r="CEE660" s="61"/>
      <c r="CEF660" s="104"/>
      <c r="CEG660" s="60"/>
      <c r="CEH660" s="61"/>
      <c r="CEI660" s="104"/>
      <c r="CEJ660" s="60"/>
      <c r="CEK660" s="61"/>
      <c r="CEL660" s="104"/>
      <c r="CEM660" s="60"/>
      <c r="CEN660" s="61"/>
      <c r="CEO660" s="104"/>
      <c r="CEP660" s="60"/>
      <c r="CEQ660" s="61"/>
      <c r="CER660" s="104"/>
      <c r="CES660" s="60"/>
      <c r="CET660" s="61"/>
      <c r="CEU660" s="104"/>
      <c r="CEV660" s="60"/>
      <c r="CEW660" s="61"/>
      <c r="CEX660" s="104"/>
      <c r="CEY660" s="60"/>
      <c r="CEZ660" s="61"/>
      <c r="CFA660" s="104"/>
      <c r="CFB660" s="60"/>
      <c r="CFC660" s="61"/>
      <c r="CFD660" s="104"/>
      <c r="CFE660" s="60"/>
      <c r="CFF660" s="61"/>
      <c r="CFG660" s="104"/>
      <c r="CFH660" s="60"/>
      <c r="CFI660" s="61"/>
      <c r="CFJ660" s="104"/>
      <c r="CFK660" s="60"/>
      <c r="CFL660" s="61"/>
      <c r="CFM660" s="104"/>
      <c r="CFN660" s="60"/>
      <c r="CFO660" s="61"/>
      <c r="CFP660" s="104"/>
      <c r="CFQ660" s="60"/>
      <c r="CFR660" s="61"/>
      <c r="CFS660" s="104"/>
      <c r="CFT660" s="60"/>
      <c r="CFU660" s="61"/>
      <c r="CFV660" s="104"/>
      <c r="CFW660" s="60"/>
      <c r="CFX660" s="61"/>
      <c r="CFY660" s="104"/>
      <c r="CFZ660" s="60"/>
      <c r="CGA660" s="61"/>
      <c r="CGB660" s="104"/>
      <c r="CGC660" s="60"/>
      <c r="CGD660" s="61"/>
      <c r="CGE660" s="104"/>
      <c r="CGF660" s="60"/>
      <c r="CGG660" s="61"/>
      <c r="CGH660" s="104"/>
      <c r="CGI660" s="60"/>
      <c r="CGJ660" s="61"/>
      <c r="CGK660" s="104"/>
      <c r="CGL660" s="60"/>
      <c r="CGM660" s="61"/>
      <c r="CGN660" s="104"/>
      <c r="CGO660" s="60"/>
      <c r="CGP660" s="61"/>
      <c r="CGQ660" s="104"/>
      <c r="CGR660" s="60"/>
      <c r="CGS660" s="61"/>
      <c r="CGT660" s="104"/>
      <c r="CGU660" s="60"/>
      <c r="CGV660" s="61"/>
      <c r="CGW660" s="104"/>
      <c r="CGX660" s="60"/>
      <c r="CGY660" s="61"/>
      <c r="CGZ660" s="104"/>
      <c r="CHA660" s="60"/>
      <c r="CHB660" s="61"/>
      <c r="CHC660" s="104"/>
      <c r="CHD660" s="60"/>
      <c r="CHE660" s="61"/>
      <c r="CHF660" s="104"/>
      <c r="CHG660" s="60"/>
      <c r="CHH660" s="61"/>
      <c r="CHI660" s="104"/>
      <c r="CHJ660" s="60"/>
      <c r="CHK660" s="61"/>
      <c r="CHL660" s="104"/>
      <c r="CHM660" s="60"/>
      <c r="CHN660" s="61"/>
      <c r="CHO660" s="104"/>
      <c r="CHP660" s="60"/>
      <c r="CHQ660" s="61"/>
      <c r="CHR660" s="104"/>
      <c r="CHS660" s="60"/>
      <c r="CHT660" s="61"/>
      <c r="CHU660" s="104"/>
      <c r="CHV660" s="60"/>
      <c r="CHW660" s="61"/>
      <c r="CHX660" s="104"/>
      <c r="CHY660" s="60"/>
      <c r="CHZ660" s="61"/>
      <c r="CIA660" s="104"/>
      <c r="CIB660" s="60"/>
      <c r="CIC660" s="61"/>
      <c r="CID660" s="104"/>
      <c r="CIE660" s="60"/>
      <c r="CIF660" s="61"/>
      <c r="CIG660" s="104"/>
      <c r="CIH660" s="60"/>
      <c r="CII660" s="61"/>
      <c r="CIJ660" s="104"/>
      <c r="CIK660" s="60"/>
      <c r="CIL660" s="61"/>
      <c r="CIM660" s="104"/>
      <c r="CIN660" s="60"/>
      <c r="CIO660" s="61"/>
      <c r="CIP660" s="104"/>
      <c r="CIQ660" s="60"/>
      <c r="CIR660" s="61"/>
      <c r="CIS660" s="104"/>
      <c r="CIT660" s="60"/>
      <c r="CIU660" s="61"/>
      <c r="CIV660" s="104"/>
      <c r="CIW660" s="60"/>
      <c r="CIX660" s="61"/>
      <c r="CIY660" s="104"/>
      <c r="CIZ660" s="60"/>
      <c r="CJA660" s="61"/>
      <c r="CJB660" s="104"/>
      <c r="CJC660" s="60"/>
      <c r="CJD660" s="61"/>
      <c r="CJE660" s="104"/>
      <c r="CJF660" s="60"/>
      <c r="CJG660" s="61"/>
      <c r="CJH660" s="104"/>
      <c r="CJI660" s="60"/>
      <c r="CJJ660" s="61"/>
      <c r="CJK660" s="104"/>
      <c r="CJL660" s="60"/>
      <c r="CJM660" s="61"/>
      <c r="CJN660" s="104"/>
      <c r="CJO660" s="60"/>
      <c r="CJP660" s="61"/>
      <c r="CJQ660" s="104"/>
      <c r="CJR660" s="60"/>
      <c r="CJS660" s="61"/>
      <c r="CJT660" s="104"/>
      <c r="CJU660" s="60"/>
      <c r="CJV660" s="61"/>
      <c r="CJW660" s="104"/>
      <c r="CJX660" s="60"/>
      <c r="CJY660" s="61"/>
      <c r="CJZ660" s="104"/>
      <c r="CKA660" s="60"/>
      <c r="CKB660" s="61"/>
      <c r="CKC660" s="104"/>
      <c r="CKD660" s="60"/>
      <c r="CKE660" s="61"/>
      <c r="CKF660" s="104"/>
      <c r="CKG660" s="60"/>
      <c r="CKH660" s="61"/>
      <c r="CKI660" s="104"/>
      <c r="CKJ660" s="60"/>
      <c r="CKK660" s="61"/>
      <c r="CKL660" s="104"/>
      <c r="CKM660" s="60"/>
      <c r="CKN660" s="61"/>
      <c r="CKO660" s="104"/>
      <c r="CKP660" s="60"/>
      <c r="CKQ660" s="61"/>
      <c r="CKR660" s="104"/>
      <c r="CKS660" s="60"/>
      <c r="CKT660" s="61"/>
      <c r="CKU660" s="104"/>
      <c r="CKV660" s="60"/>
      <c r="CKW660" s="61"/>
      <c r="CKX660" s="104"/>
      <c r="CKY660" s="60"/>
      <c r="CKZ660" s="61"/>
      <c r="CLA660" s="104"/>
      <c r="CLB660" s="60"/>
      <c r="CLC660" s="61"/>
      <c r="CLD660" s="104"/>
      <c r="CLE660" s="60"/>
      <c r="CLF660" s="61"/>
      <c r="CLG660" s="104"/>
      <c r="CLH660" s="60"/>
      <c r="CLI660" s="61"/>
      <c r="CLJ660" s="104"/>
      <c r="CLK660" s="60"/>
      <c r="CLL660" s="61"/>
      <c r="CLM660" s="104"/>
      <c r="CLN660" s="60"/>
      <c r="CLO660" s="61"/>
      <c r="CLP660" s="104"/>
      <c r="CLQ660" s="60"/>
      <c r="CLR660" s="61"/>
      <c r="CLS660" s="104"/>
      <c r="CLT660" s="60"/>
      <c r="CLU660" s="61"/>
      <c r="CLV660" s="104"/>
      <c r="CLW660" s="60"/>
      <c r="CLX660" s="61"/>
      <c r="CLY660" s="104"/>
      <c r="CLZ660" s="60"/>
      <c r="CMA660" s="61"/>
      <c r="CMB660" s="104"/>
      <c r="CMC660" s="60"/>
      <c r="CMD660" s="61"/>
      <c r="CME660" s="104"/>
      <c r="CMF660" s="60"/>
      <c r="CMG660" s="61"/>
      <c r="CMH660" s="104"/>
      <c r="CMI660" s="60"/>
      <c r="CMJ660" s="61"/>
      <c r="CMK660" s="104"/>
      <c r="CML660" s="60"/>
      <c r="CMM660" s="61"/>
      <c r="CMN660" s="104"/>
      <c r="CMO660" s="60"/>
      <c r="CMP660" s="61"/>
      <c r="CMQ660" s="104"/>
      <c r="CMR660" s="60"/>
      <c r="CMS660" s="61"/>
      <c r="CMT660" s="104"/>
      <c r="CMU660" s="60"/>
      <c r="CMV660" s="61"/>
      <c r="CMW660" s="104"/>
      <c r="CMX660" s="60"/>
      <c r="CMY660" s="61"/>
      <c r="CMZ660" s="104"/>
      <c r="CNA660" s="60"/>
      <c r="CNB660" s="61"/>
      <c r="CNC660" s="104"/>
      <c r="CND660" s="60"/>
      <c r="CNE660" s="61"/>
      <c r="CNF660" s="104"/>
      <c r="CNG660" s="60"/>
      <c r="CNH660" s="61"/>
      <c r="CNI660" s="104"/>
      <c r="CNJ660" s="60"/>
      <c r="CNK660" s="61"/>
      <c r="CNL660" s="104"/>
      <c r="CNM660" s="60"/>
      <c r="CNN660" s="61"/>
      <c r="CNO660" s="104"/>
      <c r="CNP660" s="60"/>
      <c r="CNQ660" s="61"/>
      <c r="CNR660" s="104"/>
      <c r="CNS660" s="60"/>
      <c r="CNT660" s="61"/>
      <c r="CNU660" s="104"/>
      <c r="CNV660" s="60"/>
      <c r="CNW660" s="61"/>
      <c r="CNX660" s="104"/>
      <c r="CNY660" s="60"/>
      <c r="CNZ660" s="61"/>
      <c r="COA660" s="104"/>
      <c r="COB660" s="60"/>
      <c r="COC660" s="61"/>
      <c r="COD660" s="104"/>
      <c r="COE660" s="60"/>
      <c r="COF660" s="61"/>
      <c r="COG660" s="104"/>
      <c r="COH660" s="60"/>
      <c r="COI660" s="61"/>
      <c r="COJ660" s="104"/>
      <c r="COK660" s="60"/>
      <c r="COL660" s="61"/>
      <c r="COM660" s="104"/>
      <c r="CON660" s="60"/>
      <c r="COO660" s="61"/>
      <c r="COP660" s="104"/>
      <c r="COQ660" s="60"/>
      <c r="COR660" s="61"/>
      <c r="COS660" s="104"/>
      <c r="COT660" s="60"/>
      <c r="COU660" s="61"/>
      <c r="COV660" s="104"/>
      <c r="COW660" s="60"/>
      <c r="COX660" s="61"/>
      <c r="COY660" s="104"/>
      <c r="COZ660" s="60"/>
      <c r="CPA660" s="61"/>
      <c r="CPB660" s="104"/>
      <c r="CPC660" s="60"/>
      <c r="CPD660" s="61"/>
      <c r="CPE660" s="104"/>
      <c r="CPF660" s="60"/>
      <c r="CPG660" s="61"/>
      <c r="CPH660" s="104"/>
      <c r="CPI660" s="60"/>
      <c r="CPJ660" s="61"/>
      <c r="CPK660" s="104"/>
      <c r="CPL660" s="60"/>
      <c r="CPM660" s="61"/>
      <c r="CPN660" s="104"/>
      <c r="CPO660" s="60"/>
      <c r="CPP660" s="61"/>
      <c r="CPQ660" s="104"/>
      <c r="CPR660" s="60"/>
      <c r="CPS660" s="61"/>
      <c r="CPT660" s="104"/>
      <c r="CPU660" s="60"/>
      <c r="CPV660" s="61"/>
      <c r="CPW660" s="104"/>
      <c r="CPX660" s="60"/>
      <c r="CPY660" s="61"/>
      <c r="CPZ660" s="104"/>
      <c r="CQA660" s="60"/>
      <c r="CQB660" s="61"/>
      <c r="CQC660" s="104"/>
      <c r="CQD660" s="60"/>
      <c r="CQE660" s="61"/>
      <c r="CQF660" s="104"/>
      <c r="CQG660" s="60"/>
      <c r="CQH660" s="61"/>
      <c r="CQI660" s="104"/>
      <c r="CQJ660" s="60"/>
      <c r="CQK660" s="61"/>
      <c r="CQL660" s="104"/>
      <c r="CQM660" s="60"/>
      <c r="CQN660" s="61"/>
      <c r="CQO660" s="104"/>
      <c r="CQP660" s="60"/>
      <c r="CQQ660" s="61"/>
      <c r="CQR660" s="104"/>
      <c r="CQS660" s="60"/>
      <c r="CQT660" s="61"/>
      <c r="CQU660" s="104"/>
      <c r="CQV660" s="60"/>
      <c r="CQW660" s="61"/>
      <c r="CQX660" s="104"/>
      <c r="CQY660" s="60"/>
      <c r="CQZ660" s="61"/>
      <c r="CRA660" s="104"/>
      <c r="CRB660" s="60"/>
      <c r="CRC660" s="61"/>
      <c r="CRD660" s="104"/>
      <c r="CRE660" s="60"/>
      <c r="CRF660" s="61"/>
      <c r="CRG660" s="104"/>
      <c r="CRH660" s="60"/>
      <c r="CRI660" s="61"/>
      <c r="CRJ660" s="104"/>
      <c r="CRK660" s="60"/>
      <c r="CRL660" s="61"/>
      <c r="CRM660" s="104"/>
      <c r="CRN660" s="60"/>
      <c r="CRO660" s="61"/>
      <c r="CRP660" s="104"/>
      <c r="CRQ660" s="60"/>
      <c r="CRR660" s="61"/>
      <c r="CRS660" s="104"/>
      <c r="CRT660" s="60"/>
      <c r="CRU660" s="61"/>
      <c r="CRV660" s="104"/>
      <c r="CRW660" s="60"/>
      <c r="CRX660" s="61"/>
      <c r="CRY660" s="104"/>
      <c r="CRZ660" s="60"/>
      <c r="CSA660" s="61"/>
      <c r="CSB660" s="104"/>
      <c r="CSC660" s="60"/>
      <c r="CSD660" s="61"/>
      <c r="CSE660" s="104"/>
      <c r="CSF660" s="60"/>
      <c r="CSG660" s="61"/>
      <c r="CSH660" s="104"/>
      <c r="CSI660" s="60"/>
      <c r="CSJ660" s="61"/>
      <c r="CSK660" s="104"/>
      <c r="CSL660" s="60"/>
      <c r="CSM660" s="61"/>
      <c r="CSN660" s="104"/>
      <c r="CSO660" s="60"/>
      <c r="CSP660" s="61"/>
      <c r="CSQ660" s="104"/>
      <c r="CSR660" s="60"/>
      <c r="CSS660" s="61"/>
      <c r="CST660" s="104"/>
      <c r="CSU660" s="60"/>
      <c r="CSV660" s="61"/>
      <c r="CSW660" s="104"/>
      <c r="CSX660" s="60"/>
      <c r="CSY660" s="61"/>
      <c r="CSZ660" s="104"/>
      <c r="CTA660" s="60"/>
      <c r="CTB660" s="61"/>
      <c r="CTC660" s="104"/>
      <c r="CTD660" s="60"/>
      <c r="CTE660" s="61"/>
      <c r="CTF660" s="104"/>
      <c r="CTG660" s="60"/>
      <c r="CTH660" s="61"/>
      <c r="CTI660" s="104"/>
      <c r="CTJ660" s="60"/>
      <c r="CTK660" s="61"/>
      <c r="CTL660" s="104"/>
      <c r="CTM660" s="60"/>
      <c r="CTN660" s="61"/>
      <c r="CTO660" s="104"/>
      <c r="CTP660" s="60"/>
      <c r="CTQ660" s="61"/>
      <c r="CTR660" s="104"/>
      <c r="CTS660" s="60"/>
      <c r="CTT660" s="61"/>
      <c r="CTU660" s="104"/>
      <c r="CTV660" s="60"/>
      <c r="CTW660" s="61"/>
      <c r="CTX660" s="104"/>
      <c r="CTY660" s="60"/>
      <c r="CTZ660" s="61"/>
      <c r="CUA660" s="104"/>
      <c r="CUB660" s="60"/>
      <c r="CUC660" s="61"/>
      <c r="CUD660" s="104"/>
      <c r="CUE660" s="60"/>
      <c r="CUF660" s="61"/>
      <c r="CUG660" s="104"/>
      <c r="CUH660" s="60"/>
      <c r="CUI660" s="61"/>
      <c r="CUJ660" s="104"/>
      <c r="CUK660" s="60"/>
      <c r="CUL660" s="61"/>
      <c r="CUM660" s="104"/>
      <c r="CUN660" s="60"/>
      <c r="CUO660" s="61"/>
      <c r="CUP660" s="104"/>
      <c r="CUQ660" s="60"/>
      <c r="CUR660" s="61"/>
      <c r="CUS660" s="104"/>
      <c r="CUT660" s="60"/>
      <c r="CUU660" s="61"/>
      <c r="CUV660" s="104"/>
      <c r="CUW660" s="60"/>
      <c r="CUX660" s="61"/>
      <c r="CUY660" s="104"/>
      <c r="CUZ660" s="60"/>
      <c r="CVA660" s="61"/>
      <c r="CVB660" s="104"/>
      <c r="CVC660" s="60"/>
      <c r="CVD660" s="61"/>
      <c r="CVE660" s="104"/>
      <c r="CVF660" s="60"/>
      <c r="CVG660" s="61"/>
      <c r="CVH660" s="104"/>
      <c r="CVI660" s="60"/>
      <c r="CVJ660" s="61"/>
      <c r="CVK660" s="104"/>
      <c r="CVL660" s="60"/>
      <c r="CVM660" s="61"/>
      <c r="CVN660" s="104"/>
      <c r="CVO660" s="60"/>
      <c r="CVP660" s="61"/>
      <c r="CVQ660" s="104"/>
      <c r="CVR660" s="60"/>
      <c r="CVS660" s="61"/>
      <c r="CVT660" s="104"/>
      <c r="CVU660" s="60"/>
      <c r="CVV660" s="61"/>
      <c r="CVW660" s="104"/>
      <c r="CVX660" s="60"/>
      <c r="CVY660" s="61"/>
      <c r="CVZ660" s="104"/>
      <c r="CWA660" s="60"/>
      <c r="CWB660" s="61"/>
      <c r="CWC660" s="104"/>
      <c r="CWD660" s="60"/>
      <c r="CWE660" s="61"/>
      <c r="CWF660" s="104"/>
      <c r="CWG660" s="60"/>
      <c r="CWH660" s="61"/>
      <c r="CWI660" s="104"/>
      <c r="CWJ660" s="60"/>
      <c r="CWK660" s="61"/>
      <c r="CWL660" s="104"/>
      <c r="CWM660" s="60"/>
      <c r="CWN660" s="61"/>
      <c r="CWO660" s="104"/>
      <c r="CWP660" s="60"/>
      <c r="CWQ660" s="61"/>
      <c r="CWR660" s="104"/>
      <c r="CWS660" s="60"/>
      <c r="CWT660" s="61"/>
      <c r="CWU660" s="104"/>
      <c r="CWV660" s="60"/>
      <c r="CWW660" s="61"/>
      <c r="CWX660" s="104"/>
      <c r="CWY660" s="60"/>
      <c r="CWZ660" s="61"/>
      <c r="CXA660" s="104"/>
      <c r="CXB660" s="60"/>
      <c r="CXC660" s="61"/>
      <c r="CXD660" s="104"/>
      <c r="CXE660" s="60"/>
      <c r="CXF660" s="61"/>
      <c r="CXG660" s="104"/>
      <c r="CXH660" s="60"/>
      <c r="CXI660" s="61"/>
      <c r="CXJ660" s="104"/>
      <c r="CXK660" s="60"/>
      <c r="CXL660" s="61"/>
      <c r="CXM660" s="104"/>
      <c r="CXN660" s="60"/>
      <c r="CXO660" s="61"/>
      <c r="CXP660" s="104"/>
      <c r="CXQ660" s="60"/>
      <c r="CXR660" s="61"/>
      <c r="CXS660" s="104"/>
      <c r="CXT660" s="60"/>
      <c r="CXU660" s="61"/>
      <c r="CXV660" s="104"/>
      <c r="CXW660" s="60"/>
      <c r="CXX660" s="61"/>
      <c r="CXY660" s="104"/>
      <c r="CXZ660" s="60"/>
      <c r="CYA660" s="61"/>
      <c r="CYB660" s="104"/>
      <c r="CYC660" s="60"/>
      <c r="CYD660" s="61"/>
      <c r="CYE660" s="104"/>
      <c r="CYF660" s="60"/>
      <c r="CYG660" s="61"/>
      <c r="CYH660" s="104"/>
      <c r="CYI660" s="60"/>
      <c r="CYJ660" s="61"/>
      <c r="CYK660" s="104"/>
      <c r="CYL660" s="60"/>
      <c r="CYM660" s="61"/>
      <c r="CYN660" s="104"/>
      <c r="CYO660" s="60"/>
      <c r="CYP660" s="61"/>
      <c r="CYQ660" s="104"/>
      <c r="CYR660" s="60"/>
      <c r="CYS660" s="61"/>
      <c r="CYT660" s="104"/>
      <c r="CYU660" s="60"/>
      <c r="CYV660" s="61"/>
      <c r="CYW660" s="104"/>
      <c r="CYX660" s="60"/>
      <c r="CYY660" s="61"/>
      <c r="CYZ660" s="104"/>
      <c r="CZA660" s="60"/>
      <c r="CZB660" s="61"/>
      <c r="CZC660" s="104"/>
      <c r="CZD660" s="60"/>
      <c r="CZE660" s="61"/>
      <c r="CZF660" s="104"/>
      <c r="CZG660" s="60"/>
      <c r="CZH660" s="61"/>
      <c r="CZI660" s="104"/>
      <c r="CZJ660" s="60"/>
      <c r="CZK660" s="61"/>
      <c r="CZL660" s="104"/>
      <c r="CZM660" s="60"/>
      <c r="CZN660" s="61"/>
      <c r="CZO660" s="104"/>
      <c r="CZP660" s="60"/>
      <c r="CZQ660" s="61"/>
      <c r="CZR660" s="104"/>
      <c r="CZS660" s="60"/>
      <c r="CZT660" s="61"/>
      <c r="CZU660" s="104"/>
      <c r="CZV660" s="60"/>
      <c r="CZW660" s="61"/>
      <c r="CZX660" s="104"/>
      <c r="CZY660" s="60"/>
      <c r="CZZ660" s="61"/>
      <c r="DAA660" s="104"/>
      <c r="DAB660" s="60"/>
      <c r="DAC660" s="61"/>
      <c r="DAD660" s="104"/>
      <c r="DAE660" s="60"/>
      <c r="DAF660" s="61"/>
      <c r="DAG660" s="104"/>
      <c r="DAH660" s="60"/>
      <c r="DAI660" s="61"/>
      <c r="DAJ660" s="104"/>
      <c r="DAK660" s="60"/>
      <c r="DAL660" s="61"/>
      <c r="DAM660" s="104"/>
      <c r="DAN660" s="60"/>
      <c r="DAO660" s="61"/>
      <c r="DAP660" s="104"/>
      <c r="DAQ660" s="60"/>
      <c r="DAR660" s="61"/>
      <c r="DAS660" s="104"/>
      <c r="DAT660" s="60"/>
      <c r="DAU660" s="61"/>
      <c r="DAV660" s="104"/>
      <c r="DAW660" s="60"/>
      <c r="DAX660" s="61"/>
      <c r="DAY660" s="104"/>
      <c r="DAZ660" s="60"/>
      <c r="DBA660" s="61"/>
      <c r="DBB660" s="104"/>
      <c r="DBC660" s="60"/>
      <c r="DBD660" s="61"/>
      <c r="DBE660" s="104"/>
      <c r="DBF660" s="60"/>
      <c r="DBG660" s="61"/>
      <c r="DBH660" s="104"/>
      <c r="DBI660" s="60"/>
      <c r="DBJ660" s="61"/>
      <c r="DBK660" s="104"/>
      <c r="DBL660" s="60"/>
      <c r="DBM660" s="61"/>
      <c r="DBN660" s="104"/>
      <c r="DBO660" s="60"/>
      <c r="DBP660" s="61"/>
      <c r="DBQ660" s="104"/>
      <c r="DBR660" s="60"/>
      <c r="DBS660" s="61"/>
      <c r="DBT660" s="104"/>
      <c r="DBU660" s="60"/>
      <c r="DBV660" s="61"/>
      <c r="DBW660" s="104"/>
      <c r="DBX660" s="60"/>
      <c r="DBY660" s="61"/>
      <c r="DBZ660" s="104"/>
      <c r="DCA660" s="60"/>
      <c r="DCB660" s="61"/>
      <c r="DCC660" s="104"/>
      <c r="DCD660" s="60"/>
      <c r="DCE660" s="61"/>
      <c r="DCF660" s="104"/>
      <c r="DCG660" s="60"/>
      <c r="DCH660" s="61"/>
      <c r="DCI660" s="104"/>
      <c r="DCJ660" s="60"/>
      <c r="DCK660" s="61"/>
      <c r="DCL660" s="104"/>
      <c r="DCM660" s="60"/>
      <c r="DCN660" s="61"/>
      <c r="DCO660" s="104"/>
      <c r="DCP660" s="60"/>
      <c r="DCQ660" s="61"/>
      <c r="DCR660" s="104"/>
      <c r="DCS660" s="60"/>
      <c r="DCT660" s="61"/>
      <c r="DCU660" s="104"/>
      <c r="DCV660" s="60"/>
      <c r="DCW660" s="61"/>
      <c r="DCX660" s="104"/>
      <c r="DCY660" s="60"/>
      <c r="DCZ660" s="61"/>
      <c r="DDA660" s="104"/>
      <c r="DDB660" s="60"/>
      <c r="DDC660" s="61"/>
      <c r="DDD660" s="104"/>
      <c r="DDE660" s="60"/>
      <c r="DDF660" s="61"/>
      <c r="DDG660" s="104"/>
      <c r="DDH660" s="60"/>
      <c r="DDI660" s="61"/>
      <c r="DDJ660" s="104"/>
      <c r="DDK660" s="60"/>
      <c r="DDL660" s="61"/>
      <c r="DDM660" s="104"/>
      <c r="DDN660" s="60"/>
      <c r="DDO660" s="61"/>
      <c r="DDP660" s="104"/>
      <c r="DDQ660" s="60"/>
      <c r="DDR660" s="61"/>
      <c r="DDS660" s="104"/>
      <c r="DDT660" s="60"/>
      <c r="DDU660" s="61"/>
      <c r="DDV660" s="104"/>
      <c r="DDW660" s="60"/>
      <c r="DDX660" s="61"/>
      <c r="DDY660" s="104"/>
      <c r="DDZ660" s="60"/>
      <c r="DEA660" s="61"/>
      <c r="DEB660" s="104"/>
      <c r="DEC660" s="60"/>
      <c r="DED660" s="61"/>
      <c r="DEE660" s="104"/>
      <c r="DEF660" s="60"/>
      <c r="DEG660" s="61"/>
      <c r="DEH660" s="104"/>
      <c r="DEI660" s="60"/>
      <c r="DEJ660" s="61"/>
      <c r="DEK660" s="104"/>
      <c r="DEL660" s="60"/>
      <c r="DEM660" s="61"/>
      <c r="DEN660" s="104"/>
      <c r="DEO660" s="60"/>
      <c r="DEP660" s="61"/>
      <c r="DEQ660" s="104"/>
      <c r="DER660" s="60"/>
      <c r="DES660" s="61"/>
      <c r="DET660" s="104"/>
      <c r="DEU660" s="60"/>
      <c r="DEV660" s="61"/>
      <c r="DEW660" s="104"/>
      <c r="DEX660" s="60"/>
      <c r="DEY660" s="61"/>
      <c r="DEZ660" s="104"/>
      <c r="DFA660" s="60"/>
      <c r="DFB660" s="61"/>
      <c r="DFC660" s="104"/>
      <c r="DFD660" s="60"/>
      <c r="DFE660" s="61"/>
      <c r="DFF660" s="104"/>
      <c r="DFG660" s="60"/>
      <c r="DFH660" s="61"/>
      <c r="DFI660" s="104"/>
      <c r="DFJ660" s="60"/>
      <c r="DFK660" s="61"/>
      <c r="DFL660" s="104"/>
      <c r="DFM660" s="60"/>
      <c r="DFN660" s="61"/>
      <c r="DFO660" s="104"/>
      <c r="DFP660" s="60"/>
      <c r="DFQ660" s="61"/>
      <c r="DFR660" s="104"/>
      <c r="DFS660" s="60"/>
      <c r="DFT660" s="61"/>
      <c r="DFU660" s="104"/>
      <c r="DFV660" s="60"/>
      <c r="DFW660" s="61"/>
      <c r="DFX660" s="104"/>
      <c r="DFY660" s="60"/>
      <c r="DFZ660" s="61"/>
      <c r="DGA660" s="104"/>
      <c r="DGB660" s="60"/>
      <c r="DGC660" s="61"/>
      <c r="DGD660" s="104"/>
      <c r="DGE660" s="60"/>
      <c r="DGF660" s="61"/>
      <c r="DGG660" s="104"/>
      <c r="DGH660" s="60"/>
      <c r="DGI660" s="61"/>
      <c r="DGJ660" s="104"/>
      <c r="DGK660" s="60"/>
      <c r="DGL660" s="61"/>
      <c r="DGM660" s="104"/>
      <c r="DGN660" s="60"/>
      <c r="DGO660" s="61"/>
      <c r="DGP660" s="104"/>
      <c r="DGQ660" s="60"/>
      <c r="DGR660" s="61"/>
      <c r="DGS660" s="104"/>
      <c r="DGT660" s="60"/>
      <c r="DGU660" s="61"/>
      <c r="DGV660" s="104"/>
      <c r="DGW660" s="60"/>
      <c r="DGX660" s="61"/>
      <c r="DGY660" s="104"/>
      <c r="DGZ660" s="60"/>
      <c r="DHA660" s="61"/>
      <c r="DHB660" s="104"/>
      <c r="DHC660" s="60"/>
      <c r="DHD660" s="61"/>
      <c r="DHE660" s="104"/>
      <c r="DHF660" s="60"/>
      <c r="DHG660" s="61"/>
      <c r="DHH660" s="104"/>
      <c r="DHI660" s="60"/>
      <c r="DHJ660" s="61"/>
      <c r="DHK660" s="104"/>
      <c r="DHL660" s="60"/>
      <c r="DHM660" s="61"/>
      <c r="DHN660" s="104"/>
      <c r="DHO660" s="60"/>
      <c r="DHP660" s="61"/>
      <c r="DHQ660" s="104"/>
      <c r="DHR660" s="60"/>
      <c r="DHS660" s="61"/>
      <c r="DHT660" s="104"/>
      <c r="DHU660" s="60"/>
      <c r="DHV660" s="61"/>
      <c r="DHW660" s="104"/>
      <c r="DHX660" s="60"/>
      <c r="DHY660" s="61"/>
      <c r="DHZ660" s="104"/>
      <c r="DIA660" s="60"/>
      <c r="DIB660" s="61"/>
      <c r="DIC660" s="104"/>
      <c r="DID660" s="60"/>
      <c r="DIE660" s="61"/>
      <c r="DIF660" s="104"/>
      <c r="DIG660" s="60"/>
      <c r="DIH660" s="61"/>
      <c r="DII660" s="104"/>
      <c r="DIJ660" s="60"/>
      <c r="DIK660" s="61"/>
      <c r="DIL660" s="104"/>
      <c r="DIM660" s="60"/>
      <c r="DIN660" s="61"/>
      <c r="DIO660" s="104"/>
      <c r="DIP660" s="60"/>
      <c r="DIQ660" s="61"/>
      <c r="DIR660" s="104"/>
      <c r="DIS660" s="60"/>
      <c r="DIT660" s="61"/>
      <c r="DIU660" s="104"/>
      <c r="DIV660" s="60"/>
      <c r="DIW660" s="61"/>
      <c r="DIX660" s="104"/>
      <c r="DIY660" s="60"/>
      <c r="DIZ660" s="61"/>
      <c r="DJA660" s="104"/>
      <c r="DJB660" s="60"/>
      <c r="DJC660" s="61"/>
      <c r="DJD660" s="104"/>
      <c r="DJE660" s="60"/>
      <c r="DJF660" s="61"/>
      <c r="DJG660" s="104"/>
      <c r="DJH660" s="60"/>
      <c r="DJI660" s="61"/>
      <c r="DJJ660" s="104"/>
      <c r="DJK660" s="60"/>
      <c r="DJL660" s="61"/>
      <c r="DJM660" s="104"/>
      <c r="DJN660" s="60"/>
      <c r="DJO660" s="61"/>
      <c r="DJP660" s="104"/>
      <c r="DJQ660" s="60"/>
      <c r="DJR660" s="61"/>
      <c r="DJS660" s="104"/>
      <c r="DJT660" s="60"/>
      <c r="DJU660" s="61"/>
      <c r="DJV660" s="104"/>
      <c r="DJW660" s="60"/>
      <c r="DJX660" s="61"/>
      <c r="DJY660" s="104"/>
      <c r="DJZ660" s="60"/>
      <c r="DKA660" s="61"/>
      <c r="DKB660" s="104"/>
      <c r="DKC660" s="60"/>
      <c r="DKD660" s="61"/>
      <c r="DKE660" s="104"/>
      <c r="DKF660" s="60"/>
      <c r="DKG660" s="61"/>
      <c r="DKH660" s="104"/>
      <c r="DKI660" s="60"/>
      <c r="DKJ660" s="61"/>
      <c r="DKK660" s="104"/>
      <c r="DKL660" s="60"/>
      <c r="DKM660" s="61"/>
      <c r="DKN660" s="104"/>
      <c r="DKO660" s="60"/>
      <c r="DKP660" s="61"/>
      <c r="DKQ660" s="104"/>
      <c r="DKR660" s="60"/>
      <c r="DKS660" s="61"/>
      <c r="DKT660" s="104"/>
      <c r="DKU660" s="60"/>
      <c r="DKV660" s="61"/>
      <c r="DKW660" s="104"/>
      <c r="DKX660" s="60"/>
      <c r="DKY660" s="61"/>
      <c r="DKZ660" s="104"/>
      <c r="DLA660" s="60"/>
      <c r="DLB660" s="61"/>
      <c r="DLC660" s="104"/>
      <c r="DLD660" s="60"/>
      <c r="DLE660" s="61"/>
      <c r="DLF660" s="104"/>
      <c r="DLG660" s="60"/>
      <c r="DLH660" s="61"/>
      <c r="DLI660" s="104"/>
      <c r="DLJ660" s="60"/>
      <c r="DLK660" s="61"/>
      <c r="DLL660" s="104"/>
      <c r="DLM660" s="60"/>
      <c r="DLN660" s="61"/>
      <c r="DLO660" s="104"/>
      <c r="DLP660" s="60"/>
      <c r="DLQ660" s="61"/>
      <c r="DLR660" s="104"/>
      <c r="DLS660" s="60"/>
      <c r="DLT660" s="61"/>
      <c r="DLU660" s="104"/>
      <c r="DLV660" s="60"/>
      <c r="DLW660" s="61"/>
      <c r="DLX660" s="104"/>
      <c r="DLY660" s="60"/>
      <c r="DLZ660" s="61"/>
      <c r="DMA660" s="104"/>
      <c r="DMB660" s="60"/>
      <c r="DMC660" s="61"/>
      <c r="DMD660" s="104"/>
      <c r="DME660" s="60"/>
      <c r="DMF660" s="61"/>
      <c r="DMG660" s="104"/>
      <c r="DMH660" s="60"/>
      <c r="DMI660" s="61"/>
      <c r="DMJ660" s="104"/>
      <c r="DMK660" s="60"/>
      <c r="DML660" s="61"/>
      <c r="DMM660" s="104"/>
      <c r="DMN660" s="60"/>
      <c r="DMO660" s="61"/>
      <c r="DMP660" s="104"/>
      <c r="DMQ660" s="60"/>
      <c r="DMR660" s="61"/>
      <c r="DMS660" s="104"/>
      <c r="DMT660" s="60"/>
      <c r="DMU660" s="61"/>
      <c r="DMV660" s="104"/>
      <c r="DMW660" s="60"/>
      <c r="DMX660" s="61"/>
      <c r="DMY660" s="104"/>
      <c r="DMZ660" s="60"/>
      <c r="DNA660" s="61"/>
      <c r="DNB660" s="104"/>
      <c r="DNC660" s="60"/>
      <c r="DND660" s="61"/>
      <c r="DNE660" s="104"/>
      <c r="DNF660" s="60"/>
      <c r="DNG660" s="61"/>
      <c r="DNH660" s="104"/>
      <c r="DNI660" s="60"/>
      <c r="DNJ660" s="61"/>
      <c r="DNK660" s="104"/>
      <c r="DNL660" s="60"/>
      <c r="DNM660" s="61"/>
      <c r="DNN660" s="104"/>
      <c r="DNO660" s="60"/>
      <c r="DNP660" s="61"/>
      <c r="DNQ660" s="104"/>
      <c r="DNR660" s="60"/>
      <c r="DNS660" s="61"/>
      <c r="DNT660" s="104"/>
      <c r="DNU660" s="60"/>
      <c r="DNV660" s="61"/>
      <c r="DNW660" s="104"/>
      <c r="DNX660" s="60"/>
      <c r="DNY660" s="61"/>
      <c r="DNZ660" s="104"/>
      <c r="DOA660" s="60"/>
      <c r="DOB660" s="61"/>
      <c r="DOC660" s="104"/>
      <c r="DOD660" s="60"/>
      <c r="DOE660" s="61"/>
      <c r="DOF660" s="104"/>
      <c r="DOG660" s="60"/>
      <c r="DOH660" s="61"/>
      <c r="DOI660" s="104"/>
      <c r="DOJ660" s="60"/>
      <c r="DOK660" s="61"/>
      <c r="DOL660" s="104"/>
      <c r="DOM660" s="60"/>
      <c r="DON660" s="61"/>
      <c r="DOO660" s="104"/>
      <c r="DOP660" s="60"/>
      <c r="DOQ660" s="61"/>
      <c r="DOR660" s="104"/>
      <c r="DOS660" s="60"/>
      <c r="DOT660" s="61"/>
      <c r="DOU660" s="104"/>
      <c r="DOV660" s="60"/>
      <c r="DOW660" s="61"/>
      <c r="DOX660" s="104"/>
      <c r="DOY660" s="60"/>
      <c r="DOZ660" s="61"/>
      <c r="DPA660" s="104"/>
      <c r="DPB660" s="60"/>
      <c r="DPC660" s="61"/>
      <c r="DPD660" s="104"/>
      <c r="DPE660" s="60"/>
      <c r="DPF660" s="61"/>
      <c r="DPG660" s="104"/>
      <c r="DPH660" s="60"/>
      <c r="DPI660" s="61"/>
      <c r="DPJ660" s="104"/>
      <c r="DPK660" s="60"/>
      <c r="DPL660" s="61"/>
      <c r="DPM660" s="104"/>
      <c r="DPN660" s="60"/>
      <c r="DPO660" s="61"/>
      <c r="DPP660" s="104"/>
      <c r="DPQ660" s="60"/>
      <c r="DPR660" s="61"/>
      <c r="DPS660" s="104"/>
      <c r="DPT660" s="60"/>
      <c r="DPU660" s="61"/>
      <c r="DPV660" s="104"/>
      <c r="DPW660" s="60"/>
      <c r="DPX660" s="61"/>
      <c r="DPY660" s="104"/>
      <c r="DPZ660" s="60"/>
      <c r="DQA660" s="61"/>
      <c r="DQB660" s="104"/>
      <c r="DQC660" s="60"/>
      <c r="DQD660" s="61"/>
      <c r="DQE660" s="104"/>
      <c r="DQF660" s="60"/>
      <c r="DQG660" s="61"/>
      <c r="DQH660" s="104"/>
      <c r="DQI660" s="60"/>
      <c r="DQJ660" s="61"/>
      <c r="DQK660" s="104"/>
      <c r="DQL660" s="60"/>
      <c r="DQM660" s="61"/>
      <c r="DQN660" s="104"/>
      <c r="DQO660" s="60"/>
      <c r="DQP660" s="61"/>
      <c r="DQQ660" s="104"/>
      <c r="DQR660" s="60"/>
      <c r="DQS660" s="61"/>
      <c r="DQT660" s="104"/>
      <c r="DQU660" s="60"/>
      <c r="DQV660" s="61"/>
      <c r="DQW660" s="104"/>
      <c r="DQX660" s="60"/>
      <c r="DQY660" s="61"/>
      <c r="DQZ660" s="104"/>
      <c r="DRA660" s="60"/>
      <c r="DRB660" s="61"/>
      <c r="DRC660" s="104"/>
      <c r="DRD660" s="60"/>
      <c r="DRE660" s="61"/>
      <c r="DRF660" s="104"/>
      <c r="DRG660" s="60"/>
      <c r="DRH660" s="61"/>
      <c r="DRI660" s="104"/>
      <c r="DRJ660" s="60"/>
      <c r="DRK660" s="61"/>
      <c r="DRL660" s="104"/>
      <c r="DRM660" s="60"/>
      <c r="DRN660" s="61"/>
      <c r="DRO660" s="104"/>
      <c r="DRP660" s="60"/>
      <c r="DRQ660" s="61"/>
      <c r="DRR660" s="104"/>
      <c r="DRS660" s="60"/>
      <c r="DRT660" s="61"/>
      <c r="DRU660" s="104"/>
      <c r="DRV660" s="60"/>
      <c r="DRW660" s="61"/>
      <c r="DRX660" s="104"/>
      <c r="DRY660" s="60"/>
      <c r="DRZ660" s="61"/>
      <c r="DSA660" s="104"/>
      <c r="DSB660" s="60"/>
      <c r="DSC660" s="61"/>
      <c r="DSD660" s="104"/>
      <c r="DSE660" s="60"/>
      <c r="DSF660" s="61"/>
      <c r="DSG660" s="104"/>
      <c r="DSH660" s="60"/>
      <c r="DSI660" s="61"/>
      <c r="DSJ660" s="104"/>
      <c r="DSK660" s="60"/>
      <c r="DSL660" s="61"/>
      <c r="DSM660" s="104"/>
      <c r="DSN660" s="60"/>
      <c r="DSO660" s="61"/>
      <c r="DSP660" s="104"/>
      <c r="DSQ660" s="60"/>
      <c r="DSR660" s="61"/>
      <c r="DSS660" s="104"/>
      <c r="DST660" s="60"/>
      <c r="DSU660" s="61"/>
      <c r="DSV660" s="104"/>
      <c r="DSW660" s="60"/>
      <c r="DSX660" s="61"/>
      <c r="DSY660" s="104"/>
      <c r="DSZ660" s="60"/>
      <c r="DTA660" s="61"/>
      <c r="DTB660" s="104"/>
      <c r="DTC660" s="60"/>
      <c r="DTD660" s="61"/>
      <c r="DTE660" s="104"/>
      <c r="DTF660" s="60"/>
      <c r="DTG660" s="61"/>
      <c r="DTH660" s="104"/>
      <c r="DTI660" s="60"/>
      <c r="DTJ660" s="61"/>
      <c r="DTK660" s="104"/>
      <c r="DTL660" s="60"/>
      <c r="DTM660" s="61"/>
      <c r="DTN660" s="104"/>
      <c r="DTO660" s="60"/>
      <c r="DTP660" s="61"/>
      <c r="DTQ660" s="104"/>
      <c r="DTR660" s="60"/>
      <c r="DTS660" s="61"/>
      <c r="DTT660" s="104"/>
      <c r="DTU660" s="60"/>
      <c r="DTV660" s="61"/>
      <c r="DTW660" s="104"/>
      <c r="DTX660" s="60"/>
      <c r="DTY660" s="61"/>
      <c r="DTZ660" s="104"/>
      <c r="DUA660" s="60"/>
      <c r="DUB660" s="61"/>
      <c r="DUC660" s="104"/>
      <c r="DUD660" s="60"/>
      <c r="DUE660" s="61"/>
      <c r="DUF660" s="104"/>
      <c r="DUG660" s="60"/>
      <c r="DUH660" s="61"/>
      <c r="DUI660" s="104"/>
      <c r="DUJ660" s="60"/>
      <c r="DUK660" s="61"/>
      <c r="DUL660" s="104"/>
      <c r="DUM660" s="60"/>
      <c r="DUN660" s="61"/>
      <c r="DUO660" s="104"/>
      <c r="DUP660" s="60"/>
      <c r="DUQ660" s="61"/>
      <c r="DUR660" s="104"/>
      <c r="DUS660" s="60"/>
      <c r="DUT660" s="61"/>
      <c r="DUU660" s="104"/>
      <c r="DUV660" s="60"/>
      <c r="DUW660" s="61"/>
      <c r="DUX660" s="104"/>
      <c r="DUY660" s="60"/>
      <c r="DUZ660" s="61"/>
      <c r="DVA660" s="104"/>
      <c r="DVB660" s="60"/>
      <c r="DVC660" s="61"/>
      <c r="DVD660" s="104"/>
      <c r="DVE660" s="60"/>
      <c r="DVF660" s="61"/>
      <c r="DVG660" s="104"/>
      <c r="DVH660" s="60"/>
      <c r="DVI660" s="61"/>
      <c r="DVJ660" s="104"/>
      <c r="DVK660" s="60"/>
      <c r="DVL660" s="61"/>
      <c r="DVM660" s="104"/>
      <c r="DVN660" s="60"/>
      <c r="DVO660" s="61"/>
      <c r="DVP660" s="104"/>
      <c r="DVQ660" s="60"/>
      <c r="DVR660" s="61"/>
      <c r="DVS660" s="104"/>
      <c r="DVT660" s="60"/>
      <c r="DVU660" s="61"/>
      <c r="DVV660" s="104"/>
      <c r="DVW660" s="60"/>
      <c r="DVX660" s="61"/>
      <c r="DVY660" s="104"/>
      <c r="DVZ660" s="60"/>
      <c r="DWA660" s="61"/>
      <c r="DWB660" s="104"/>
      <c r="DWC660" s="60"/>
      <c r="DWD660" s="61"/>
      <c r="DWE660" s="104"/>
      <c r="DWF660" s="60"/>
      <c r="DWG660" s="61"/>
      <c r="DWH660" s="104"/>
      <c r="DWI660" s="60"/>
      <c r="DWJ660" s="61"/>
      <c r="DWK660" s="104"/>
      <c r="DWL660" s="60"/>
      <c r="DWM660" s="61"/>
      <c r="DWN660" s="104"/>
      <c r="DWO660" s="60"/>
      <c r="DWP660" s="61"/>
      <c r="DWQ660" s="104"/>
      <c r="DWR660" s="60"/>
      <c r="DWS660" s="61"/>
      <c r="DWT660" s="104"/>
      <c r="DWU660" s="60"/>
      <c r="DWV660" s="61"/>
      <c r="DWW660" s="104"/>
      <c r="DWX660" s="60"/>
      <c r="DWY660" s="61"/>
      <c r="DWZ660" s="104"/>
      <c r="DXA660" s="60"/>
      <c r="DXB660" s="61"/>
      <c r="DXC660" s="104"/>
      <c r="DXD660" s="60"/>
      <c r="DXE660" s="61"/>
      <c r="DXF660" s="104"/>
      <c r="DXG660" s="60"/>
      <c r="DXH660" s="61"/>
      <c r="DXI660" s="104"/>
      <c r="DXJ660" s="60"/>
      <c r="DXK660" s="61"/>
      <c r="DXL660" s="104"/>
      <c r="DXM660" s="60"/>
      <c r="DXN660" s="61"/>
      <c r="DXO660" s="104"/>
      <c r="DXP660" s="60"/>
      <c r="DXQ660" s="61"/>
      <c r="DXR660" s="104"/>
      <c r="DXS660" s="60"/>
      <c r="DXT660" s="61"/>
      <c r="DXU660" s="104"/>
      <c r="DXV660" s="60"/>
      <c r="DXW660" s="61"/>
      <c r="DXX660" s="104"/>
      <c r="DXY660" s="60"/>
      <c r="DXZ660" s="61"/>
      <c r="DYA660" s="104"/>
      <c r="DYB660" s="60"/>
      <c r="DYC660" s="61"/>
      <c r="DYD660" s="104"/>
      <c r="DYE660" s="60"/>
      <c r="DYF660" s="61"/>
      <c r="DYG660" s="104"/>
      <c r="DYH660" s="60"/>
      <c r="DYI660" s="61"/>
      <c r="DYJ660" s="104"/>
      <c r="DYK660" s="60"/>
      <c r="DYL660" s="61"/>
      <c r="DYM660" s="104"/>
      <c r="DYN660" s="60"/>
      <c r="DYO660" s="61"/>
      <c r="DYP660" s="104"/>
      <c r="DYQ660" s="60"/>
      <c r="DYR660" s="61"/>
      <c r="DYS660" s="104"/>
      <c r="DYT660" s="60"/>
      <c r="DYU660" s="61"/>
      <c r="DYV660" s="104"/>
      <c r="DYW660" s="60"/>
      <c r="DYX660" s="61"/>
      <c r="DYY660" s="104"/>
      <c r="DYZ660" s="60"/>
      <c r="DZA660" s="61"/>
      <c r="DZB660" s="104"/>
      <c r="DZC660" s="60"/>
      <c r="DZD660" s="61"/>
      <c r="DZE660" s="104"/>
      <c r="DZF660" s="60"/>
      <c r="DZG660" s="61"/>
      <c r="DZH660" s="104"/>
      <c r="DZI660" s="60"/>
      <c r="DZJ660" s="61"/>
      <c r="DZK660" s="104"/>
      <c r="DZL660" s="60"/>
      <c r="DZM660" s="61"/>
      <c r="DZN660" s="104"/>
      <c r="DZO660" s="60"/>
      <c r="DZP660" s="61"/>
      <c r="DZQ660" s="104"/>
      <c r="DZR660" s="60"/>
      <c r="DZS660" s="61"/>
      <c r="DZT660" s="104"/>
      <c r="DZU660" s="60"/>
      <c r="DZV660" s="61"/>
      <c r="DZW660" s="104"/>
      <c r="DZX660" s="60"/>
      <c r="DZY660" s="61"/>
      <c r="DZZ660" s="104"/>
      <c r="EAA660" s="60"/>
      <c r="EAB660" s="61"/>
      <c r="EAC660" s="104"/>
      <c r="EAD660" s="60"/>
      <c r="EAE660" s="61"/>
      <c r="EAF660" s="104"/>
      <c r="EAG660" s="60"/>
      <c r="EAH660" s="61"/>
      <c r="EAI660" s="104"/>
      <c r="EAJ660" s="60"/>
      <c r="EAK660" s="61"/>
      <c r="EAL660" s="104"/>
      <c r="EAM660" s="60"/>
      <c r="EAN660" s="61"/>
      <c r="EAO660" s="104"/>
      <c r="EAP660" s="60"/>
      <c r="EAQ660" s="61"/>
      <c r="EAR660" s="104"/>
      <c r="EAS660" s="60"/>
      <c r="EAT660" s="61"/>
      <c r="EAU660" s="104"/>
      <c r="EAV660" s="60"/>
      <c r="EAW660" s="61"/>
      <c r="EAX660" s="104"/>
      <c r="EAY660" s="60"/>
      <c r="EAZ660" s="61"/>
      <c r="EBA660" s="104"/>
      <c r="EBB660" s="60"/>
      <c r="EBC660" s="61"/>
      <c r="EBD660" s="104"/>
      <c r="EBE660" s="60"/>
      <c r="EBF660" s="61"/>
      <c r="EBG660" s="104"/>
      <c r="EBH660" s="60"/>
      <c r="EBI660" s="61"/>
      <c r="EBJ660" s="104"/>
      <c r="EBK660" s="60"/>
      <c r="EBL660" s="61"/>
      <c r="EBM660" s="104"/>
      <c r="EBN660" s="60"/>
      <c r="EBO660" s="61"/>
      <c r="EBP660" s="104"/>
      <c r="EBQ660" s="60"/>
      <c r="EBR660" s="61"/>
      <c r="EBS660" s="104"/>
      <c r="EBT660" s="60"/>
      <c r="EBU660" s="61"/>
      <c r="EBV660" s="104"/>
      <c r="EBW660" s="60"/>
      <c r="EBX660" s="61"/>
      <c r="EBY660" s="104"/>
      <c r="EBZ660" s="60"/>
      <c r="ECA660" s="61"/>
      <c r="ECB660" s="104"/>
      <c r="ECC660" s="60"/>
      <c r="ECD660" s="61"/>
      <c r="ECE660" s="104"/>
      <c r="ECF660" s="60"/>
      <c r="ECG660" s="61"/>
      <c r="ECH660" s="104"/>
      <c r="ECI660" s="60"/>
      <c r="ECJ660" s="61"/>
      <c r="ECK660" s="104"/>
      <c r="ECL660" s="60"/>
      <c r="ECM660" s="61"/>
      <c r="ECN660" s="104"/>
      <c r="ECO660" s="60"/>
      <c r="ECP660" s="61"/>
      <c r="ECQ660" s="104"/>
      <c r="ECR660" s="60"/>
      <c r="ECS660" s="61"/>
      <c r="ECT660" s="104"/>
      <c r="ECU660" s="60"/>
      <c r="ECV660" s="61"/>
      <c r="ECW660" s="104"/>
      <c r="ECX660" s="60"/>
      <c r="ECY660" s="61"/>
      <c r="ECZ660" s="104"/>
      <c r="EDA660" s="60"/>
      <c r="EDB660" s="61"/>
      <c r="EDC660" s="104"/>
      <c r="EDD660" s="60"/>
      <c r="EDE660" s="61"/>
      <c r="EDF660" s="104"/>
      <c r="EDG660" s="60"/>
      <c r="EDH660" s="61"/>
      <c r="EDI660" s="104"/>
      <c r="EDJ660" s="60"/>
      <c r="EDK660" s="61"/>
      <c r="EDL660" s="104"/>
      <c r="EDM660" s="60"/>
      <c r="EDN660" s="61"/>
      <c r="EDO660" s="104"/>
      <c r="EDP660" s="60"/>
      <c r="EDQ660" s="61"/>
      <c r="EDR660" s="104"/>
      <c r="EDS660" s="60"/>
      <c r="EDT660" s="61"/>
      <c r="EDU660" s="104"/>
      <c r="EDV660" s="60"/>
      <c r="EDW660" s="61"/>
      <c r="EDX660" s="104"/>
      <c r="EDY660" s="60"/>
      <c r="EDZ660" s="61"/>
      <c r="EEA660" s="104"/>
      <c r="EEB660" s="60"/>
      <c r="EEC660" s="61"/>
      <c r="EED660" s="104"/>
      <c r="EEE660" s="60"/>
      <c r="EEF660" s="61"/>
      <c r="EEG660" s="104"/>
      <c r="EEH660" s="60"/>
      <c r="EEI660" s="61"/>
      <c r="EEJ660" s="104"/>
      <c r="EEK660" s="60"/>
      <c r="EEL660" s="61"/>
      <c r="EEM660" s="104"/>
      <c r="EEN660" s="60"/>
      <c r="EEO660" s="61"/>
      <c r="EEP660" s="104"/>
      <c r="EEQ660" s="60"/>
      <c r="EER660" s="61"/>
      <c r="EES660" s="104"/>
      <c r="EET660" s="60"/>
      <c r="EEU660" s="61"/>
      <c r="EEV660" s="104"/>
      <c r="EEW660" s="60"/>
      <c r="EEX660" s="61"/>
      <c r="EEY660" s="104"/>
      <c r="EEZ660" s="60"/>
      <c r="EFA660" s="61"/>
      <c r="EFB660" s="104"/>
      <c r="EFC660" s="60"/>
      <c r="EFD660" s="61"/>
      <c r="EFE660" s="104"/>
      <c r="EFF660" s="60"/>
      <c r="EFG660" s="61"/>
      <c r="EFH660" s="104"/>
      <c r="EFI660" s="60"/>
      <c r="EFJ660" s="61"/>
      <c r="EFK660" s="104"/>
      <c r="EFL660" s="60"/>
      <c r="EFM660" s="61"/>
      <c r="EFN660" s="104"/>
      <c r="EFO660" s="60"/>
      <c r="EFP660" s="61"/>
      <c r="EFQ660" s="104"/>
      <c r="EFR660" s="60"/>
      <c r="EFS660" s="61"/>
      <c r="EFT660" s="104"/>
      <c r="EFU660" s="60"/>
      <c r="EFV660" s="61"/>
      <c r="EFW660" s="104"/>
      <c r="EFX660" s="60"/>
      <c r="EFY660" s="61"/>
      <c r="EFZ660" s="104"/>
      <c r="EGA660" s="60"/>
      <c r="EGB660" s="61"/>
      <c r="EGC660" s="104"/>
      <c r="EGD660" s="60"/>
      <c r="EGE660" s="61"/>
      <c r="EGF660" s="104"/>
      <c r="EGG660" s="60"/>
      <c r="EGH660" s="61"/>
      <c r="EGI660" s="104"/>
      <c r="EGJ660" s="60"/>
      <c r="EGK660" s="61"/>
      <c r="EGL660" s="104"/>
      <c r="EGM660" s="60"/>
      <c r="EGN660" s="61"/>
      <c r="EGO660" s="104"/>
      <c r="EGP660" s="60"/>
      <c r="EGQ660" s="61"/>
      <c r="EGR660" s="104"/>
      <c r="EGS660" s="60"/>
      <c r="EGT660" s="61"/>
      <c r="EGU660" s="104"/>
      <c r="EGV660" s="60"/>
      <c r="EGW660" s="61"/>
      <c r="EGX660" s="104"/>
      <c r="EGY660" s="60"/>
      <c r="EGZ660" s="61"/>
      <c r="EHA660" s="104"/>
      <c r="EHB660" s="60"/>
      <c r="EHC660" s="61"/>
      <c r="EHD660" s="104"/>
      <c r="EHE660" s="60"/>
      <c r="EHF660" s="61"/>
      <c r="EHG660" s="104"/>
      <c r="EHH660" s="60"/>
      <c r="EHI660" s="61"/>
      <c r="EHJ660" s="104"/>
      <c r="EHK660" s="60"/>
      <c r="EHL660" s="61"/>
      <c r="EHM660" s="104"/>
      <c r="EHN660" s="60"/>
      <c r="EHO660" s="61"/>
      <c r="EHP660" s="104"/>
      <c r="EHQ660" s="60"/>
      <c r="EHR660" s="61"/>
      <c r="EHS660" s="104"/>
      <c r="EHT660" s="60"/>
      <c r="EHU660" s="61"/>
      <c r="EHV660" s="104"/>
      <c r="EHW660" s="60"/>
      <c r="EHX660" s="61"/>
      <c r="EHY660" s="104"/>
      <c r="EHZ660" s="60"/>
      <c r="EIA660" s="61"/>
      <c r="EIB660" s="104"/>
      <c r="EIC660" s="60"/>
      <c r="EID660" s="61"/>
      <c r="EIE660" s="104"/>
      <c r="EIF660" s="60"/>
      <c r="EIG660" s="61"/>
      <c r="EIH660" s="104"/>
      <c r="EII660" s="60"/>
      <c r="EIJ660" s="61"/>
      <c r="EIK660" s="104"/>
      <c r="EIL660" s="60"/>
      <c r="EIM660" s="61"/>
      <c r="EIN660" s="104"/>
      <c r="EIO660" s="60"/>
      <c r="EIP660" s="61"/>
      <c r="EIQ660" s="104"/>
      <c r="EIR660" s="60"/>
      <c r="EIS660" s="61"/>
      <c r="EIT660" s="104"/>
      <c r="EIU660" s="60"/>
      <c r="EIV660" s="61"/>
      <c r="EIW660" s="104"/>
      <c r="EIX660" s="60"/>
      <c r="EIY660" s="61"/>
      <c r="EIZ660" s="104"/>
      <c r="EJA660" s="60"/>
      <c r="EJB660" s="61"/>
      <c r="EJC660" s="104"/>
      <c r="EJD660" s="60"/>
      <c r="EJE660" s="61"/>
      <c r="EJF660" s="104"/>
      <c r="EJG660" s="60"/>
      <c r="EJH660" s="61"/>
      <c r="EJI660" s="104"/>
      <c r="EJJ660" s="60"/>
      <c r="EJK660" s="61"/>
      <c r="EJL660" s="104"/>
      <c r="EJM660" s="60"/>
      <c r="EJN660" s="61"/>
      <c r="EJO660" s="104"/>
      <c r="EJP660" s="60"/>
      <c r="EJQ660" s="61"/>
      <c r="EJR660" s="104"/>
      <c r="EJS660" s="60"/>
      <c r="EJT660" s="61"/>
      <c r="EJU660" s="104"/>
      <c r="EJV660" s="60"/>
      <c r="EJW660" s="61"/>
      <c r="EJX660" s="104"/>
      <c r="EJY660" s="60"/>
      <c r="EJZ660" s="61"/>
      <c r="EKA660" s="104"/>
      <c r="EKB660" s="60"/>
      <c r="EKC660" s="61"/>
      <c r="EKD660" s="104"/>
      <c r="EKE660" s="60"/>
      <c r="EKF660" s="61"/>
      <c r="EKG660" s="104"/>
      <c r="EKH660" s="60"/>
      <c r="EKI660" s="61"/>
      <c r="EKJ660" s="104"/>
      <c r="EKK660" s="60"/>
      <c r="EKL660" s="61"/>
      <c r="EKM660" s="104"/>
      <c r="EKN660" s="60"/>
      <c r="EKO660" s="61"/>
      <c r="EKP660" s="104"/>
      <c r="EKQ660" s="60"/>
      <c r="EKR660" s="61"/>
      <c r="EKS660" s="104"/>
      <c r="EKT660" s="60"/>
      <c r="EKU660" s="61"/>
      <c r="EKV660" s="104"/>
      <c r="EKW660" s="60"/>
      <c r="EKX660" s="61"/>
      <c r="EKY660" s="104"/>
      <c r="EKZ660" s="60"/>
      <c r="ELA660" s="61"/>
      <c r="ELB660" s="104"/>
      <c r="ELC660" s="60"/>
      <c r="ELD660" s="61"/>
      <c r="ELE660" s="104"/>
      <c r="ELF660" s="60"/>
      <c r="ELG660" s="61"/>
      <c r="ELH660" s="104"/>
      <c r="ELI660" s="60"/>
      <c r="ELJ660" s="61"/>
      <c r="ELK660" s="104"/>
      <c r="ELL660" s="60"/>
      <c r="ELM660" s="61"/>
      <c r="ELN660" s="104"/>
      <c r="ELO660" s="60"/>
      <c r="ELP660" s="61"/>
      <c r="ELQ660" s="104"/>
      <c r="ELR660" s="60"/>
      <c r="ELS660" s="61"/>
      <c r="ELT660" s="104"/>
      <c r="ELU660" s="60"/>
      <c r="ELV660" s="61"/>
      <c r="ELW660" s="104"/>
      <c r="ELX660" s="60"/>
      <c r="ELY660" s="61"/>
      <c r="ELZ660" s="104"/>
      <c r="EMA660" s="60"/>
      <c r="EMB660" s="61"/>
      <c r="EMC660" s="104"/>
      <c r="EMD660" s="60"/>
      <c r="EME660" s="61"/>
      <c r="EMF660" s="104"/>
      <c r="EMG660" s="60"/>
      <c r="EMH660" s="61"/>
      <c r="EMI660" s="104"/>
      <c r="EMJ660" s="60"/>
      <c r="EMK660" s="61"/>
      <c r="EML660" s="104"/>
      <c r="EMM660" s="60"/>
      <c r="EMN660" s="61"/>
      <c r="EMO660" s="104"/>
      <c r="EMP660" s="60"/>
      <c r="EMQ660" s="61"/>
      <c r="EMR660" s="104"/>
      <c r="EMS660" s="60"/>
      <c r="EMT660" s="61"/>
      <c r="EMU660" s="104"/>
      <c r="EMV660" s="60"/>
      <c r="EMW660" s="61"/>
      <c r="EMX660" s="104"/>
      <c r="EMY660" s="60"/>
      <c r="EMZ660" s="61"/>
      <c r="ENA660" s="104"/>
      <c r="ENB660" s="60"/>
      <c r="ENC660" s="61"/>
      <c r="END660" s="104"/>
      <c r="ENE660" s="60"/>
      <c r="ENF660" s="61"/>
      <c r="ENG660" s="104"/>
      <c r="ENH660" s="60"/>
      <c r="ENI660" s="61"/>
      <c r="ENJ660" s="104"/>
      <c r="ENK660" s="60"/>
      <c r="ENL660" s="61"/>
      <c r="ENM660" s="104"/>
      <c r="ENN660" s="60"/>
      <c r="ENO660" s="61"/>
      <c r="ENP660" s="104"/>
      <c r="ENQ660" s="60"/>
      <c r="ENR660" s="61"/>
      <c r="ENS660" s="104"/>
      <c r="ENT660" s="60"/>
      <c r="ENU660" s="61"/>
      <c r="ENV660" s="104"/>
      <c r="ENW660" s="60"/>
      <c r="ENX660" s="61"/>
      <c r="ENY660" s="104"/>
      <c r="ENZ660" s="60"/>
      <c r="EOA660" s="61"/>
      <c r="EOB660" s="104"/>
      <c r="EOC660" s="60"/>
      <c r="EOD660" s="61"/>
      <c r="EOE660" s="104"/>
      <c r="EOF660" s="60"/>
      <c r="EOG660" s="61"/>
      <c r="EOH660" s="104"/>
      <c r="EOI660" s="60"/>
      <c r="EOJ660" s="61"/>
      <c r="EOK660" s="104"/>
      <c r="EOL660" s="60"/>
      <c r="EOM660" s="61"/>
      <c r="EON660" s="104"/>
      <c r="EOO660" s="60"/>
      <c r="EOP660" s="61"/>
      <c r="EOQ660" s="104"/>
      <c r="EOR660" s="60"/>
      <c r="EOS660" s="61"/>
      <c r="EOT660" s="104"/>
      <c r="EOU660" s="60"/>
      <c r="EOV660" s="61"/>
      <c r="EOW660" s="104"/>
      <c r="EOX660" s="60"/>
      <c r="EOY660" s="61"/>
      <c r="EOZ660" s="104"/>
      <c r="EPA660" s="60"/>
      <c r="EPB660" s="61"/>
      <c r="EPC660" s="104"/>
      <c r="EPD660" s="60"/>
      <c r="EPE660" s="61"/>
      <c r="EPF660" s="104"/>
      <c r="EPG660" s="60"/>
      <c r="EPH660" s="61"/>
      <c r="EPI660" s="104"/>
      <c r="EPJ660" s="60"/>
      <c r="EPK660" s="61"/>
      <c r="EPL660" s="104"/>
      <c r="EPM660" s="60"/>
      <c r="EPN660" s="61"/>
      <c r="EPO660" s="104"/>
      <c r="EPP660" s="60"/>
      <c r="EPQ660" s="61"/>
      <c r="EPR660" s="104"/>
      <c r="EPS660" s="60"/>
      <c r="EPT660" s="61"/>
      <c r="EPU660" s="104"/>
      <c r="EPV660" s="60"/>
      <c r="EPW660" s="61"/>
      <c r="EPX660" s="104"/>
      <c r="EPY660" s="60"/>
      <c r="EPZ660" s="61"/>
      <c r="EQA660" s="104"/>
      <c r="EQB660" s="60"/>
      <c r="EQC660" s="61"/>
      <c r="EQD660" s="104"/>
      <c r="EQE660" s="60"/>
      <c r="EQF660" s="61"/>
      <c r="EQG660" s="104"/>
      <c r="EQH660" s="60"/>
      <c r="EQI660" s="61"/>
      <c r="EQJ660" s="104"/>
      <c r="EQK660" s="60"/>
      <c r="EQL660" s="61"/>
      <c r="EQM660" s="104"/>
      <c r="EQN660" s="60"/>
      <c r="EQO660" s="61"/>
      <c r="EQP660" s="104"/>
      <c r="EQQ660" s="60"/>
      <c r="EQR660" s="61"/>
      <c r="EQS660" s="104"/>
      <c r="EQT660" s="60"/>
      <c r="EQU660" s="61"/>
      <c r="EQV660" s="104"/>
      <c r="EQW660" s="60"/>
      <c r="EQX660" s="61"/>
      <c r="EQY660" s="104"/>
      <c r="EQZ660" s="60"/>
      <c r="ERA660" s="61"/>
      <c r="ERB660" s="104"/>
      <c r="ERC660" s="60"/>
      <c r="ERD660" s="61"/>
      <c r="ERE660" s="104"/>
      <c r="ERF660" s="60"/>
      <c r="ERG660" s="61"/>
      <c r="ERH660" s="104"/>
      <c r="ERI660" s="60"/>
      <c r="ERJ660" s="61"/>
      <c r="ERK660" s="104"/>
      <c r="ERL660" s="60"/>
      <c r="ERM660" s="61"/>
      <c r="ERN660" s="104"/>
      <c r="ERO660" s="60"/>
      <c r="ERP660" s="61"/>
      <c r="ERQ660" s="104"/>
      <c r="ERR660" s="60"/>
      <c r="ERS660" s="61"/>
      <c r="ERT660" s="104"/>
      <c r="ERU660" s="60"/>
      <c r="ERV660" s="61"/>
      <c r="ERW660" s="104"/>
      <c r="ERX660" s="60"/>
      <c r="ERY660" s="61"/>
      <c r="ERZ660" s="104"/>
      <c r="ESA660" s="60"/>
      <c r="ESB660" s="61"/>
      <c r="ESC660" s="104"/>
      <c r="ESD660" s="60"/>
      <c r="ESE660" s="61"/>
      <c r="ESF660" s="104"/>
      <c r="ESG660" s="60"/>
      <c r="ESH660" s="61"/>
      <c r="ESI660" s="104"/>
      <c r="ESJ660" s="60"/>
      <c r="ESK660" s="61"/>
      <c r="ESL660" s="104"/>
      <c r="ESM660" s="60"/>
      <c r="ESN660" s="61"/>
      <c r="ESO660" s="104"/>
      <c r="ESP660" s="60"/>
      <c r="ESQ660" s="61"/>
      <c r="ESR660" s="104"/>
      <c r="ESS660" s="60"/>
      <c r="EST660" s="61"/>
      <c r="ESU660" s="104"/>
      <c r="ESV660" s="60"/>
      <c r="ESW660" s="61"/>
      <c r="ESX660" s="104"/>
      <c r="ESY660" s="60"/>
      <c r="ESZ660" s="61"/>
      <c r="ETA660" s="104"/>
      <c r="ETB660" s="60"/>
      <c r="ETC660" s="61"/>
      <c r="ETD660" s="104"/>
      <c r="ETE660" s="60"/>
      <c r="ETF660" s="61"/>
      <c r="ETG660" s="104"/>
      <c r="ETH660" s="60"/>
      <c r="ETI660" s="61"/>
      <c r="ETJ660" s="104"/>
      <c r="ETK660" s="60"/>
      <c r="ETL660" s="61"/>
      <c r="ETM660" s="104"/>
      <c r="ETN660" s="60"/>
      <c r="ETO660" s="61"/>
      <c r="ETP660" s="104"/>
      <c r="ETQ660" s="60"/>
      <c r="ETR660" s="61"/>
      <c r="ETS660" s="104"/>
      <c r="ETT660" s="60"/>
      <c r="ETU660" s="61"/>
      <c r="ETV660" s="104"/>
      <c r="ETW660" s="60"/>
      <c r="ETX660" s="61"/>
      <c r="ETY660" s="104"/>
      <c r="ETZ660" s="60"/>
      <c r="EUA660" s="61"/>
      <c r="EUB660" s="104"/>
      <c r="EUC660" s="60"/>
      <c r="EUD660" s="61"/>
      <c r="EUE660" s="104"/>
      <c r="EUF660" s="60"/>
      <c r="EUG660" s="61"/>
      <c r="EUH660" s="104"/>
      <c r="EUI660" s="60"/>
      <c r="EUJ660" s="61"/>
      <c r="EUK660" s="104"/>
      <c r="EUL660" s="60"/>
      <c r="EUM660" s="61"/>
      <c r="EUN660" s="104"/>
      <c r="EUO660" s="60"/>
      <c r="EUP660" s="61"/>
      <c r="EUQ660" s="104"/>
      <c r="EUR660" s="60"/>
      <c r="EUS660" s="61"/>
      <c r="EUT660" s="104"/>
      <c r="EUU660" s="60"/>
      <c r="EUV660" s="61"/>
      <c r="EUW660" s="104"/>
      <c r="EUX660" s="60"/>
      <c r="EUY660" s="61"/>
      <c r="EUZ660" s="104"/>
      <c r="EVA660" s="60"/>
      <c r="EVB660" s="61"/>
      <c r="EVC660" s="104"/>
      <c r="EVD660" s="60"/>
      <c r="EVE660" s="61"/>
      <c r="EVF660" s="104"/>
      <c r="EVG660" s="60"/>
      <c r="EVH660" s="61"/>
      <c r="EVI660" s="104"/>
      <c r="EVJ660" s="60"/>
      <c r="EVK660" s="61"/>
      <c r="EVL660" s="104"/>
      <c r="EVM660" s="60"/>
      <c r="EVN660" s="61"/>
      <c r="EVO660" s="104"/>
      <c r="EVP660" s="60"/>
      <c r="EVQ660" s="61"/>
      <c r="EVR660" s="104"/>
      <c r="EVS660" s="60"/>
      <c r="EVT660" s="61"/>
      <c r="EVU660" s="104"/>
      <c r="EVV660" s="60"/>
      <c r="EVW660" s="61"/>
      <c r="EVX660" s="104"/>
      <c r="EVY660" s="60"/>
      <c r="EVZ660" s="61"/>
      <c r="EWA660" s="104"/>
      <c r="EWB660" s="60"/>
      <c r="EWC660" s="61"/>
      <c r="EWD660" s="104"/>
      <c r="EWE660" s="60"/>
      <c r="EWF660" s="61"/>
      <c r="EWG660" s="104"/>
      <c r="EWH660" s="60"/>
      <c r="EWI660" s="61"/>
      <c r="EWJ660" s="104"/>
      <c r="EWK660" s="60"/>
      <c r="EWL660" s="61"/>
      <c r="EWM660" s="104"/>
      <c r="EWN660" s="60"/>
      <c r="EWO660" s="61"/>
      <c r="EWP660" s="104"/>
      <c r="EWQ660" s="60"/>
      <c r="EWR660" s="61"/>
      <c r="EWS660" s="104"/>
      <c r="EWT660" s="60"/>
      <c r="EWU660" s="61"/>
      <c r="EWV660" s="104"/>
      <c r="EWW660" s="60"/>
      <c r="EWX660" s="61"/>
      <c r="EWY660" s="104"/>
      <c r="EWZ660" s="60"/>
      <c r="EXA660" s="61"/>
      <c r="EXB660" s="104"/>
      <c r="EXC660" s="60"/>
      <c r="EXD660" s="61"/>
      <c r="EXE660" s="104"/>
      <c r="EXF660" s="60"/>
      <c r="EXG660" s="61"/>
      <c r="EXH660" s="104"/>
      <c r="EXI660" s="60"/>
      <c r="EXJ660" s="61"/>
      <c r="EXK660" s="104"/>
      <c r="EXL660" s="60"/>
      <c r="EXM660" s="61"/>
      <c r="EXN660" s="104"/>
      <c r="EXO660" s="60"/>
      <c r="EXP660" s="61"/>
      <c r="EXQ660" s="104"/>
      <c r="EXR660" s="60"/>
      <c r="EXS660" s="61"/>
      <c r="EXT660" s="104"/>
      <c r="EXU660" s="60"/>
      <c r="EXV660" s="61"/>
      <c r="EXW660" s="104"/>
      <c r="EXX660" s="60"/>
      <c r="EXY660" s="61"/>
      <c r="EXZ660" s="104"/>
      <c r="EYA660" s="60"/>
      <c r="EYB660" s="61"/>
      <c r="EYC660" s="104"/>
      <c r="EYD660" s="60"/>
      <c r="EYE660" s="61"/>
      <c r="EYF660" s="104"/>
      <c r="EYG660" s="60"/>
      <c r="EYH660" s="61"/>
      <c r="EYI660" s="104"/>
      <c r="EYJ660" s="60"/>
      <c r="EYK660" s="61"/>
      <c r="EYL660" s="104"/>
      <c r="EYM660" s="60"/>
      <c r="EYN660" s="61"/>
      <c r="EYO660" s="104"/>
      <c r="EYP660" s="60"/>
      <c r="EYQ660" s="61"/>
      <c r="EYR660" s="104"/>
      <c r="EYS660" s="60"/>
      <c r="EYT660" s="61"/>
      <c r="EYU660" s="104"/>
      <c r="EYV660" s="60"/>
      <c r="EYW660" s="61"/>
      <c r="EYX660" s="104"/>
      <c r="EYY660" s="60"/>
      <c r="EYZ660" s="61"/>
      <c r="EZA660" s="104"/>
      <c r="EZB660" s="60"/>
      <c r="EZC660" s="61"/>
      <c r="EZD660" s="104"/>
      <c r="EZE660" s="60"/>
      <c r="EZF660" s="61"/>
      <c r="EZG660" s="104"/>
      <c r="EZH660" s="60"/>
      <c r="EZI660" s="61"/>
      <c r="EZJ660" s="104"/>
      <c r="EZK660" s="60"/>
      <c r="EZL660" s="61"/>
      <c r="EZM660" s="104"/>
      <c r="EZN660" s="60"/>
      <c r="EZO660" s="61"/>
      <c r="EZP660" s="104"/>
      <c r="EZQ660" s="60"/>
      <c r="EZR660" s="61"/>
      <c r="EZS660" s="104"/>
      <c r="EZT660" s="60"/>
      <c r="EZU660" s="61"/>
      <c r="EZV660" s="104"/>
      <c r="EZW660" s="60"/>
      <c r="EZX660" s="61"/>
      <c r="EZY660" s="104"/>
      <c r="EZZ660" s="60"/>
      <c r="FAA660" s="61"/>
      <c r="FAB660" s="104"/>
      <c r="FAC660" s="60"/>
      <c r="FAD660" s="61"/>
      <c r="FAE660" s="104"/>
      <c r="FAF660" s="60"/>
      <c r="FAG660" s="61"/>
      <c r="FAH660" s="104"/>
      <c r="FAI660" s="60"/>
      <c r="FAJ660" s="61"/>
      <c r="FAK660" s="104"/>
      <c r="FAL660" s="60"/>
      <c r="FAM660" s="61"/>
      <c r="FAN660" s="104"/>
      <c r="FAO660" s="60"/>
      <c r="FAP660" s="61"/>
      <c r="FAQ660" s="104"/>
      <c r="FAR660" s="60"/>
      <c r="FAS660" s="61"/>
      <c r="FAT660" s="104"/>
      <c r="FAU660" s="60"/>
      <c r="FAV660" s="61"/>
      <c r="FAW660" s="104"/>
      <c r="FAX660" s="60"/>
      <c r="FAY660" s="61"/>
      <c r="FAZ660" s="104"/>
      <c r="FBA660" s="60"/>
      <c r="FBB660" s="61"/>
      <c r="FBC660" s="104"/>
      <c r="FBD660" s="60"/>
      <c r="FBE660" s="61"/>
      <c r="FBF660" s="104"/>
      <c r="FBG660" s="60"/>
      <c r="FBH660" s="61"/>
      <c r="FBI660" s="104"/>
      <c r="FBJ660" s="60"/>
      <c r="FBK660" s="61"/>
      <c r="FBL660" s="104"/>
      <c r="FBM660" s="60"/>
      <c r="FBN660" s="61"/>
      <c r="FBO660" s="104"/>
      <c r="FBP660" s="60"/>
      <c r="FBQ660" s="61"/>
      <c r="FBR660" s="104"/>
      <c r="FBS660" s="60"/>
      <c r="FBT660" s="61"/>
      <c r="FBU660" s="104"/>
      <c r="FBV660" s="60"/>
      <c r="FBW660" s="61"/>
      <c r="FBX660" s="104"/>
      <c r="FBY660" s="60"/>
      <c r="FBZ660" s="61"/>
      <c r="FCA660" s="104"/>
      <c r="FCB660" s="60"/>
      <c r="FCC660" s="61"/>
      <c r="FCD660" s="104"/>
      <c r="FCE660" s="60"/>
      <c r="FCF660" s="61"/>
      <c r="FCG660" s="104"/>
      <c r="FCH660" s="60"/>
      <c r="FCI660" s="61"/>
      <c r="FCJ660" s="104"/>
      <c r="FCK660" s="60"/>
      <c r="FCL660" s="61"/>
      <c r="FCM660" s="104"/>
      <c r="FCN660" s="60"/>
      <c r="FCO660" s="61"/>
      <c r="FCP660" s="104"/>
      <c r="FCQ660" s="60"/>
      <c r="FCR660" s="61"/>
      <c r="FCS660" s="104"/>
      <c r="FCT660" s="60"/>
      <c r="FCU660" s="61"/>
      <c r="FCV660" s="104"/>
      <c r="FCW660" s="60"/>
      <c r="FCX660" s="61"/>
      <c r="FCY660" s="104"/>
      <c r="FCZ660" s="60"/>
      <c r="FDA660" s="61"/>
      <c r="FDB660" s="104"/>
      <c r="FDC660" s="60"/>
      <c r="FDD660" s="61"/>
      <c r="FDE660" s="104"/>
      <c r="FDF660" s="60"/>
      <c r="FDG660" s="61"/>
      <c r="FDH660" s="104"/>
      <c r="FDI660" s="60"/>
      <c r="FDJ660" s="61"/>
      <c r="FDK660" s="104"/>
      <c r="FDL660" s="60"/>
      <c r="FDM660" s="61"/>
      <c r="FDN660" s="104"/>
      <c r="FDO660" s="60"/>
      <c r="FDP660" s="61"/>
      <c r="FDQ660" s="104"/>
      <c r="FDR660" s="60"/>
      <c r="FDS660" s="61"/>
      <c r="FDT660" s="104"/>
      <c r="FDU660" s="60"/>
      <c r="FDV660" s="61"/>
      <c r="FDW660" s="104"/>
      <c r="FDX660" s="60"/>
      <c r="FDY660" s="61"/>
      <c r="FDZ660" s="104"/>
      <c r="FEA660" s="60"/>
      <c r="FEB660" s="61"/>
      <c r="FEC660" s="104"/>
      <c r="FED660" s="60"/>
      <c r="FEE660" s="61"/>
      <c r="FEF660" s="104"/>
      <c r="FEG660" s="60"/>
      <c r="FEH660" s="61"/>
      <c r="FEI660" s="104"/>
      <c r="FEJ660" s="60"/>
      <c r="FEK660" s="61"/>
      <c r="FEL660" s="104"/>
      <c r="FEM660" s="60"/>
      <c r="FEN660" s="61"/>
      <c r="FEO660" s="104"/>
      <c r="FEP660" s="60"/>
      <c r="FEQ660" s="61"/>
      <c r="FER660" s="104"/>
      <c r="FES660" s="60"/>
      <c r="FET660" s="61"/>
      <c r="FEU660" s="104"/>
      <c r="FEV660" s="60"/>
      <c r="FEW660" s="61"/>
      <c r="FEX660" s="104"/>
      <c r="FEY660" s="60"/>
      <c r="FEZ660" s="61"/>
      <c r="FFA660" s="104"/>
      <c r="FFB660" s="60"/>
      <c r="FFC660" s="61"/>
      <c r="FFD660" s="104"/>
      <c r="FFE660" s="60"/>
      <c r="FFF660" s="61"/>
      <c r="FFG660" s="104"/>
      <c r="FFH660" s="60"/>
      <c r="FFI660" s="61"/>
      <c r="FFJ660" s="104"/>
      <c r="FFK660" s="60"/>
      <c r="FFL660" s="61"/>
      <c r="FFM660" s="104"/>
      <c r="FFN660" s="60"/>
      <c r="FFO660" s="61"/>
      <c r="FFP660" s="104"/>
      <c r="FFQ660" s="60"/>
      <c r="FFR660" s="61"/>
      <c r="FFS660" s="104"/>
      <c r="FFT660" s="60"/>
      <c r="FFU660" s="61"/>
      <c r="FFV660" s="104"/>
      <c r="FFW660" s="60"/>
      <c r="FFX660" s="61"/>
      <c r="FFY660" s="104"/>
      <c r="FFZ660" s="60"/>
      <c r="FGA660" s="61"/>
      <c r="FGB660" s="104"/>
      <c r="FGC660" s="60"/>
      <c r="FGD660" s="61"/>
      <c r="FGE660" s="104"/>
      <c r="FGF660" s="60"/>
      <c r="FGG660" s="61"/>
      <c r="FGH660" s="104"/>
      <c r="FGI660" s="60"/>
      <c r="FGJ660" s="61"/>
      <c r="FGK660" s="104"/>
      <c r="FGL660" s="60"/>
      <c r="FGM660" s="61"/>
      <c r="FGN660" s="104"/>
      <c r="FGO660" s="60"/>
      <c r="FGP660" s="61"/>
      <c r="FGQ660" s="104"/>
      <c r="FGR660" s="60"/>
      <c r="FGS660" s="61"/>
      <c r="FGT660" s="104"/>
      <c r="FGU660" s="60"/>
      <c r="FGV660" s="61"/>
      <c r="FGW660" s="104"/>
      <c r="FGX660" s="60"/>
      <c r="FGY660" s="61"/>
      <c r="FGZ660" s="104"/>
      <c r="FHA660" s="60"/>
      <c r="FHB660" s="61"/>
      <c r="FHC660" s="104"/>
      <c r="FHD660" s="60"/>
      <c r="FHE660" s="61"/>
      <c r="FHF660" s="104"/>
      <c r="FHG660" s="60"/>
      <c r="FHH660" s="61"/>
      <c r="FHI660" s="104"/>
      <c r="FHJ660" s="60"/>
      <c r="FHK660" s="61"/>
      <c r="FHL660" s="104"/>
      <c r="FHM660" s="60"/>
      <c r="FHN660" s="61"/>
      <c r="FHO660" s="104"/>
      <c r="FHP660" s="60"/>
      <c r="FHQ660" s="61"/>
      <c r="FHR660" s="104"/>
      <c r="FHS660" s="60"/>
      <c r="FHT660" s="61"/>
      <c r="FHU660" s="104"/>
      <c r="FHV660" s="60"/>
      <c r="FHW660" s="61"/>
      <c r="FHX660" s="104"/>
      <c r="FHY660" s="60"/>
      <c r="FHZ660" s="61"/>
      <c r="FIA660" s="104"/>
      <c r="FIB660" s="60"/>
      <c r="FIC660" s="61"/>
      <c r="FID660" s="104"/>
      <c r="FIE660" s="60"/>
      <c r="FIF660" s="61"/>
      <c r="FIG660" s="104"/>
      <c r="FIH660" s="60"/>
      <c r="FII660" s="61"/>
      <c r="FIJ660" s="104"/>
      <c r="FIK660" s="60"/>
      <c r="FIL660" s="61"/>
      <c r="FIM660" s="104"/>
      <c r="FIN660" s="60"/>
      <c r="FIO660" s="61"/>
      <c r="FIP660" s="104"/>
      <c r="FIQ660" s="60"/>
      <c r="FIR660" s="61"/>
      <c r="FIS660" s="104"/>
      <c r="FIT660" s="60"/>
      <c r="FIU660" s="61"/>
      <c r="FIV660" s="104"/>
      <c r="FIW660" s="60"/>
      <c r="FIX660" s="61"/>
      <c r="FIY660" s="104"/>
      <c r="FIZ660" s="60"/>
      <c r="FJA660" s="61"/>
      <c r="FJB660" s="104"/>
      <c r="FJC660" s="60"/>
      <c r="FJD660" s="61"/>
      <c r="FJE660" s="104"/>
      <c r="FJF660" s="60"/>
      <c r="FJG660" s="61"/>
      <c r="FJH660" s="104"/>
      <c r="FJI660" s="60"/>
      <c r="FJJ660" s="61"/>
      <c r="FJK660" s="104"/>
      <c r="FJL660" s="60"/>
      <c r="FJM660" s="61"/>
      <c r="FJN660" s="104"/>
      <c r="FJO660" s="60"/>
      <c r="FJP660" s="61"/>
      <c r="FJQ660" s="104"/>
      <c r="FJR660" s="60"/>
      <c r="FJS660" s="61"/>
      <c r="FJT660" s="104"/>
      <c r="FJU660" s="60"/>
      <c r="FJV660" s="61"/>
      <c r="FJW660" s="104"/>
      <c r="FJX660" s="60"/>
      <c r="FJY660" s="61"/>
      <c r="FJZ660" s="104"/>
      <c r="FKA660" s="60"/>
      <c r="FKB660" s="61"/>
      <c r="FKC660" s="104"/>
      <c r="FKD660" s="60"/>
      <c r="FKE660" s="61"/>
      <c r="FKF660" s="104"/>
      <c r="FKG660" s="60"/>
      <c r="FKH660" s="61"/>
      <c r="FKI660" s="104"/>
      <c r="FKJ660" s="60"/>
      <c r="FKK660" s="61"/>
      <c r="FKL660" s="104"/>
      <c r="FKM660" s="60"/>
      <c r="FKN660" s="61"/>
      <c r="FKO660" s="104"/>
      <c r="FKP660" s="60"/>
      <c r="FKQ660" s="61"/>
      <c r="FKR660" s="104"/>
      <c r="FKS660" s="60"/>
      <c r="FKT660" s="61"/>
      <c r="FKU660" s="104"/>
      <c r="FKV660" s="60"/>
      <c r="FKW660" s="61"/>
      <c r="FKX660" s="104"/>
      <c r="FKY660" s="60"/>
      <c r="FKZ660" s="61"/>
      <c r="FLA660" s="104"/>
      <c r="FLB660" s="60"/>
      <c r="FLC660" s="61"/>
      <c r="FLD660" s="104"/>
      <c r="FLE660" s="60"/>
      <c r="FLF660" s="61"/>
      <c r="FLG660" s="104"/>
      <c r="FLH660" s="60"/>
      <c r="FLI660" s="61"/>
      <c r="FLJ660" s="104"/>
      <c r="FLK660" s="60"/>
      <c r="FLL660" s="61"/>
      <c r="FLM660" s="104"/>
      <c r="FLN660" s="60"/>
      <c r="FLO660" s="61"/>
      <c r="FLP660" s="104"/>
      <c r="FLQ660" s="60"/>
      <c r="FLR660" s="61"/>
      <c r="FLS660" s="104"/>
      <c r="FLT660" s="60"/>
      <c r="FLU660" s="61"/>
      <c r="FLV660" s="104"/>
      <c r="FLW660" s="60"/>
      <c r="FLX660" s="61"/>
      <c r="FLY660" s="104"/>
      <c r="FLZ660" s="60"/>
      <c r="FMA660" s="61"/>
      <c r="FMB660" s="104"/>
      <c r="FMC660" s="60"/>
      <c r="FMD660" s="61"/>
      <c r="FME660" s="104"/>
      <c r="FMF660" s="60"/>
      <c r="FMG660" s="61"/>
      <c r="FMH660" s="104"/>
      <c r="FMI660" s="60"/>
      <c r="FMJ660" s="61"/>
      <c r="FMK660" s="104"/>
      <c r="FML660" s="60"/>
      <c r="FMM660" s="61"/>
      <c r="FMN660" s="104"/>
      <c r="FMO660" s="60"/>
      <c r="FMP660" s="61"/>
      <c r="FMQ660" s="104"/>
      <c r="FMR660" s="60"/>
      <c r="FMS660" s="61"/>
      <c r="FMT660" s="104"/>
      <c r="FMU660" s="60"/>
      <c r="FMV660" s="61"/>
      <c r="FMW660" s="104"/>
      <c r="FMX660" s="60"/>
      <c r="FMY660" s="61"/>
      <c r="FMZ660" s="104"/>
      <c r="FNA660" s="60"/>
      <c r="FNB660" s="61"/>
      <c r="FNC660" s="104"/>
      <c r="FND660" s="60"/>
      <c r="FNE660" s="61"/>
      <c r="FNF660" s="104"/>
      <c r="FNG660" s="60"/>
      <c r="FNH660" s="61"/>
      <c r="FNI660" s="104"/>
      <c r="FNJ660" s="60"/>
      <c r="FNK660" s="61"/>
      <c r="FNL660" s="104"/>
      <c r="FNM660" s="60"/>
      <c r="FNN660" s="61"/>
      <c r="FNO660" s="104"/>
      <c r="FNP660" s="60"/>
      <c r="FNQ660" s="61"/>
      <c r="FNR660" s="104"/>
      <c r="FNS660" s="60"/>
      <c r="FNT660" s="61"/>
      <c r="FNU660" s="104"/>
      <c r="FNV660" s="60"/>
      <c r="FNW660" s="61"/>
      <c r="FNX660" s="104"/>
      <c r="FNY660" s="60"/>
      <c r="FNZ660" s="61"/>
      <c r="FOA660" s="104"/>
      <c r="FOB660" s="60"/>
      <c r="FOC660" s="61"/>
      <c r="FOD660" s="104"/>
      <c r="FOE660" s="60"/>
      <c r="FOF660" s="61"/>
      <c r="FOG660" s="104"/>
      <c r="FOH660" s="60"/>
      <c r="FOI660" s="61"/>
      <c r="FOJ660" s="104"/>
      <c r="FOK660" s="60"/>
      <c r="FOL660" s="61"/>
      <c r="FOM660" s="104"/>
      <c r="FON660" s="60"/>
      <c r="FOO660" s="61"/>
      <c r="FOP660" s="104"/>
      <c r="FOQ660" s="60"/>
      <c r="FOR660" s="61"/>
      <c r="FOS660" s="104"/>
      <c r="FOT660" s="60"/>
      <c r="FOU660" s="61"/>
      <c r="FOV660" s="104"/>
      <c r="FOW660" s="60"/>
      <c r="FOX660" s="61"/>
      <c r="FOY660" s="104"/>
      <c r="FOZ660" s="60"/>
      <c r="FPA660" s="61"/>
      <c r="FPB660" s="104"/>
      <c r="FPC660" s="60"/>
      <c r="FPD660" s="61"/>
      <c r="FPE660" s="104"/>
      <c r="FPF660" s="60"/>
      <c r="FPG660" s="61"/>
      <c r="FPH660" s="104"/>
      <c r="FPI660" s="60"/>
      <c r="FPJ660" s="61"/>
      <c r="FPK660" s="104"/>
      <c r="FPL660" s="60"/>
      <c r="FPM660" s="61"/>
      <c r="FPN660" s="104"/>
      <c r="FPO660" s="60"/>
      <c r="FPP660" s="61"/>
      <c r="FPQ660" s="104"/>
      <c r="FPR660" s="60"/>
      <c r="FPS660" s="61"/>
      <c r="FPT660" s="104"/>
      <c r="FPU660" s="60"/>
      <c r="FPV660" s="61"/>
      <c r="FPW660" s="104"/>
      <c r="FPX660" s="60"/>
      <c r="FPY660" s="61"/>
      <c r="FPZ660" s="104"/>
      <c r="FQA660" s="60"/>
      <c r="FQB660" s="61"/>
      <c r="FQC660" s="104"/>
      <c r="FQD660" s="60"/>
      <c r="FQE660" s="61"/>
      <c r="FQF660" s="104"/>
      <c r="FQG660" s="60"/>
      <c r="FQH660" s="61"/>
      <c r="FQI660" s="104"/>
      <c r="FQJ660" s="60"/>
      <c r="FQK660" s="61"/>
      <c r="FQL660" s="104"/>
      <c r="FQM660" s="60"/>
      <c r="FQN660" s="61"/>
      <c r="FQO660" s="104"/>
      <c r="FQP660" s="60"/>
      <c r="FQQ660" s="61"/>
      <c r="FQR660" s="104"/>
      <c r="FQS660" s="60"/>
      <c r="FQT660" s="61"/>
      <c r="FQU660" s="104"/>
      <c r="FQV660" s="60"/>
      <c r="FQW660" s="61"/>
      <c r="FQX660" s="104"/>
      <c r="FQY660" s="60"/>
      <c r="FQZ660" s="61"/>
      <c r="FRA660" s="104"/>
      <c r="FRB660" s="60"/>
      <c r="FRC660" s="61"/>
      <c r="FRD660" s="104"/>
      <c r="FRE660" s="60"/>
      <c r="FRF660" s="61"/>
      <c r="FRG660" s="104"/>
      <c r="FRH660" s="60"/>
      <c r="FRI660" s="61"/>
      <c r="FRJ660" s="104"/>
      <c r="FRK660" s="60"/>
      <c r="FRL660" s="61"/>
      <c r="FRM660" s="104"/>
      <c r="FRN660" s="60"/>
      <c r="FRO660" s="61"/>
      <c r="FRP660" s="104"/>
      <c r="FRQ660" s="60"/>
      <c r="FRR660" s="61"/>
      <c r="FRS660" s="104"/>
      <c r="FRT660" s="60"/>
      <c r="FRU660" s="61"/>
      <c r="FRV660" s="104"/>
      <c r="FRW660" s="60"/>
      <c r="FRX660" s="61"/>
      <c r="FRY660" s="104"/>
      <c r="FRZ660" s="60"/>
      <c r="FSA660" s="61"/>
      <c r="FSB660" s="104"/>
      <c r="FSC660" s="60"/>
      <c r="FSD660" s="61"/>
      <c r="FSE660" s="104"/>
      <c r="FSF660" s="60"/>
      <c r="FSG660" s="61"/>
      <c r="FSH660" s="104"/>
      <c r="FSI660" s="60"/>
      <c r="FSJ660" s="61"/>
      <c r="FSK660" s="104"/>
      <c r="FSL660" s="60"/>
      <c r="FSM660" s="61"/>
      <c r="FSN660" s="104"/>
      <c r="FSO660" s="60"/>
      <c r="FSP660" s="61"/>
      <c r="FSQ660" s="104"/>
      <c r="FSR660" s="60"/>
      <c r="FSS660" s="61"/>
      <c r="FST660" s="104"/>
      <c r="FSU660" s="60"/>
      <c r="FSV660" s="61"/>
      <c r="FSW660" s="104"/>
      <c r="FSX660" s="60"/>
      <c r="FSY660" s="61"/>
      <c r="FSZ660" s="104"/>
      <c r="FTA660" s="60"/>
      <c r="FTB660" s="61"/>
      <c r="FTC660" s="104"/>
      <c r="FTD660" s="60"/>
      <c r="FTE660" s="61"/>
      <c r="FTF660" s="104"/>
      <c r="FTG660" s="60"/>
      <c r="FTH660" s="61"/>
      <c r="FTI660" s="104"/>
      <c r="FTJ660" s="60"/>
      <c r="FTK660" s="61"/>
      <c r="FTL660" s="104"/>
      <c r="FTM660" s="60"/>
      <c r="FTN660" s="61"/>
      <c r="FTO660" s="104"/>
      <c r="FTP660" s="60"/>
      <c r="FTQ660" s="61"/>
      <c r="FTR660" s="104"/>
      <c r="FTS660" s="60"/>
      <c r="FTT660" s="61"/>
      <c r="FTU660" s="104"/>
      <c r="FTV660" s="60"/>
      <c r="FTW660" s="61"/>
      <c r="FTX660" s="104"/>
      <c r="FTY660" s="60"/>
      <c r="FTZ660" s="61"/>
      <c r="FUA660" s="104"/>
      <c r="FUB660" s="60"/>
      <c r="FUC660" s="61"/>
      <c r="FUD660" s="104"/>
      <c r="FUE660" s="60"/>
      <c r="FUF660" s="61"/>
      <c r="FUG660" s="104"/>
      <c r="FUH660" s="60"/>
      <c r="FUI660" s="61"/>
      <c r="FUJ660" s="104"/>
      <c r="FUK660" s="60"/>
      <c r="FUL660" s="61"/>
      <c r="FUM660" s="104"/>
      <c r="FUN660" s="60"/>
      <c r="FUO660" s="61"/>
      <c r="FUP660" s="104"/>
      <c r="FUQ660" s="60"/>
      <c r="FUR660" s="61"/>
      <c r="FUS660" s="104"/>
      <c r="FUT660" s="60"/>
      <c r="FUU660" s="61"/>
      <c r="FUV660" s="104"/>
      <c r="FUW660" s="60"/>
      <c r="FUX660" s="61"/>
      <c r="FUY660" s="104"/>
      <c r="FUZ660" s="60"/>
      <c r="FVA660" s="61"/>
      <c r="FVB660" s="104"/>
      <c r="FVC660" s="60"/>
      <c r="FVD660" s="61"/>
      <c r="FVE660" s="104"/>
      <c r="FVF660" s="60"/>
      <c r="FVG660" s="61"/>
      <c r="FVH660" s="104"/>
      <c r="FVI660" s="60"/>
      <c r="FVJ660" s="61"/>
      <c r="FVK660" s="104"/>
      <c r="FVL660" s="60"/>
      <c r="FVM660" s="61"/>
      <c r="FVN660" s="104"/>
      <c r="FVO660" s="60"/>
      <c r="FVP660" s="61"/>
      <c r="FVQ660" s="104"/>
      <c r="FVR660" s="60"/>
      <c r="FVS660" s="61"/>
      <c r="FVT660" s="104"/>
      <c r="FVU660" s="60"/>
      <c r="FVV660" s="61"/>
      <c r="FVW660" s="104"/>
      <c r="FVX660" s="60"/>
      <c r="FVY660" s="61"/>
      <c r="FVZ660" s="104"/>
      <c r="FWA660" s="60"/>
      <c r="FWB660" s="61"/>
      <c r="FWC660" s="104"/>
      <c r="FWD660" s="60"/>
      <c r="FWE660" s="61"/>
      <c r="FWF660" s="104"/>
      <c r="FWG660" s="60"/>
      <c r="FWH660" s="61"/>
      <c r="FWI660" s="104"/>
      <c r="FWJ660" s="60"/>
      <c r="FWK660" s="61"/>
      <c r="FWL660" s="104"/>
      <c r="FWM660" s="60"/>
      <c r="FWN660" s="61"/>
      <c r="FWO660" s="104"/>
      <c r="FWP660" s="60"/>
      <c r="FWQ660" s="61"/>
      <c r="FWR660" s="104"/>
      <c r="FWS660" s="60"/>
      <c r="FWT660" s="61"/>
      <c r="FWU660" s="104"/>
      <c r="FWV660" s="60"/>
      <c r="FWW660" s="61"/>
      <c r="FWX660" s="104"/>
      <c r="FWY660" s="60"/>
      <c r="FWZ660" s="61"/>
      <c r="FXA660" s="104"/>
      <c r="FXB660" s="60"/>
      <c r="FXC660" s="61"/>
      <c r="FXD660" s="104"/>
      <c r="FXE660" s="60"/>
      <c r="FXF660" s="61"/>
      <c r="FXG660" s="104"/>
      <c r="FXH660" s="60"/>
      <c r="FXI660" s="61"/>
      <c r="FXJ660" s="104"/>
      <c r="FXK660" s="60"/>
      <c r="FXL660" s="61"/>
      <c r="FXM660" s="104"/>
      <c r="FXN660" s="60"/>
      <c r="FXO660" s="61"/>
      <c r="FXP660" s="104"/>
      <c r="FXQ660" s="60"/>
      <c r="FXR660" s="61"/>
      <c r="FXS660" s="104"/>
      <c r="FXT660" s="60"/>
      <c r="FXU660" s="61"/>
      <c r="FXV660" s="104"/>
      <c r="FXW660" s="60"/>
      <c r="FXX660" s="61"/>
      <c r="FXY660" s="104"/>
      <c r="FXZ660" s="60"/>
      <c r="FYA660" s="61"/>
      <c r="FYB660" s="104"/>
      <c r="FYC660" s="60"/>
      <c r="FYD660" s="61"/>
      <c r="FYE660" s="104"/>
      <c r="FYF660" s="60"/>
      <c r="FYG660" s="61"/>
      <c r="FYH660" s="104"/>
      <c r="FYI660" s="60"/>
      <c r="FYJ660" s="61"/>
      <c r="FYK660" s="104"/>
      <c r="FYL660" s="60"/>
      <c r="FYM660" s="61"/>
      <c r="FYN660" s="104"/>
      <c r="FYO660" s="60"/>
      <c r="FYP660" s="61"/>
      <c r="FYQ660" s="104"/>
      <c r="FYR660" s="60"/>
      <c r="FYS660" s="61"/>
      <c r="FYT660" s="104"/>
      <c r="FYU660" s="60"/>
      <c r="FYV660" s="61"/>
      <c r="FYW660" s="104"/>
      <c r="FYX660" s="60"/>
      <c r="FYY660" s="61"/>
      <c r="FYZ660" s="104"/>
      <c r="FZA660" s="60"/>
      <c r="FZB660" s="61"/>
      <c r="FZC660" s="104"/>
      <c r="FZD660" s="60"/>
      <c r="FZE660" s="61"/>
      <c r="FZF660" s="104"/>
      <c r="FZG660" s="60"/>
      <c r="FZH660" s="61"/>
      <c r="FZI660" s="104"/>
      <c r="FZJ660" s="60"/>
      <c r="FZK660" s="61"/>
      <c r="FZL660" s="104"/>
      <c r="FZM660" s="60"/>
      <c r="FZN660" s="61"/>
      <c r="FZO660" s="104"/>
      <c r="FZP660" s="60"/>
      <c r="FZQ660" s="61"/>
      <c r="FZR660" s="104"/>
      <c r="FZS660" s="60"/>
      <c r="FZT660" s="61"/>
      <c r="FZU660" s="104"/>
      <c r="FZV660" s="60"/>
      <c r="FZW660" s="61"/>
      <c r="FZX660" s="104"/>
      <c r="FZY660" s="60"/>
      <c r="FZZ660" s="61"/>
      <c r="GAA660" s="104"/>
      <c r="GAB660" s="60"/>
      <c r="GAC660" s="61"/>
      <c r="GAD660" s="104"/>
      <c r="GAE660" s="60"/>
      <c r="GAF660" s="61"/>
      <c r="GAG660" s="104"/>
      <c r="GAH660" s="60"/>
      <c r="GAI660" s="61"/>
      <c r="GAJ660" s="104"/>
      <c r="GAK660" s="60"/>
      <c r="GAL660" s="61"/>
      <c r="GAM660" s="104"/>
      <c r="GAN660" s="60"/>
      <c r="GAO660" s="61"/>
      <c r="GAP660" s="104"/>
      <c r="GAQ660" s="60"/>
      <c r="GAR660" s="61"/>
      <c r="GAS660" s="104"/>
      <c r="GAT660" s="60"/>
      <c r="GAU660" s="61"/>
      <c r="GAV660" s="104"/>
      <c r="GAW660" s="60"/>
      <c r="GAX660" s="61"/>
      <c r="GAY660" s="104"/>
      <c r="GAZ660" s="60"/>
      <c r="GBA660" s="61"/>
      <c r="GBB660" s="104"/>
      <c r="GBC660" s="60"/>
      <c r="GBD660" s="61"/>
      <c r="GBE660" s="104"/>
      <c r="GBF660" s="60"/>
      <c r="GBG660" s="61"/>
      <c r="GBH660" s="104"/>
      <c r="GBI660" s="60"/>
      <c r="GBJ660" s="61"/>
      <c r="GBK660" s="104"/>
      <c r="GBL660" s="60"/>
      <c r="GBM660" s="61"/>
      <c r="GBN660" s="104"/>
      <c r="GBO660" s="60"/>
      <c r="GBP660" s="61"/>
      <c r="GBQ660" s="104"/>
      <c r="GBR660" s="60"/>
      <c r="GBS660" s="61"/>
      <c r="GBT660" s="104"/>
      <c r="GBU660" s="60"/>
      <c r="GBV660" s="61"/>
      <c r="GBW660" s="104"/>
      <c r="GBX660" s="60"/>
      <c r="GBY660" s="61"/>
      <c r="GBZ660" s="104"/>
      <c r="GCA660" s="60"/>
      <c r="GCB660" s="61"/>
      <c r="GCC660" s="104"/>
      <c r="GCD660" s="60"/>
      <c r="GCE660" s="61"/>
      <c r="GCF660" s="104"/>
      <c r="GCG660" s="60"/>
      <c r="GCH660" s="61"/>
      <c r="GCI660" s="104"/>
      <c r="GCJ660" s="60"/>
      <c r="GCK660" s="61"/>
      <c r="GCL660" s="104"/>
      <c r="GCM660" s="60"/>
      <c r="GCN660" s="61"/>
      <c r="GCO660" s="104"/>
      <c r="GCP660" s="60"/>
      <c r="GCQ660" s="61"/>
      <c r="GCR660" s="104"/>
      <c r="GCS660" s="60"/>
      <c r="GCT660" s="61"/>
      <c r="GCU660" s="104"/>
      <c r="GCV660" s="60"/>
      <c r="GCW660" s="61"/>
      <c r="GCX660" s="104"/>
      <c r="GCY660" s="60"/>
      <c r="GCZ660" s="61"/>
      <c r="GDA660" s="104"/>
      <c r="GDB660" s="60"/>
      <c r="GDC660" s="61"/>
      <c r="GDD660" s="104"/>
      <c r="GDE660" s="60"/>
      <c r="GDF660" s="61"/>
      <c r="GDG660" s="104"/>
      <c r="GDH660" s="60"/>
      <c r="GDI660" s="61"/>
      <c r="GDJ660" s="104"/>
      <c r="GDK660" s="60"/>
      <c r="GDL660" s="61"/>
      <c r="GDM660" s="104"/>
      <c r="GDN660" s="60"/>
      <c r="GDO660" s="61"/>
      <c r="GDP660" s="104"/>
      <c r="GDQ660" s="60"/>
      <c r="GDR660" s="61"/>
      <c r="GDS660" s="104"/>
      <c r="GDT660" s="60"/>
      <c r="GDU660" s="61"/>
      <c r="GDV660" s="104"/>
      <c r="GDW660" s="60"/>
      <c r="GDX660" s="61"/>
      <c r="GDY660" s="104"/>
      <c r="GDZ660" s="60"/>
      <c r="GEA660" s="61"/>
      <c r="GEB660" s="104"/>
      <c r="GEC660" s="60"/>
      <c r="GED660" s="61"/>
      <c r="GEE660" s="104"/>
      <c r="GEF660" s="60"/>
      <c r="GEG660" s="61"/>
      <c r="GEH660" s="104"/>
      <c r="GEI660" s="60"/>
      <c r="GEJ660" s="61"/>
      <c r="GEK660" s="104"/>
      <c r="GEL660" s="60"/>
      <c r="GEM660" s="61"/>
      <c r="GEN660" s="104"/>
      <c r="GEO660" s="60"/>
      <c r="GEP660" s="61"/>
      <c r="GEQ660" s="104"/>
      <c r="GER660" s="60"/>
      <c r="GES660" s="61"/>
      <c r="GET660" s="104"/>
      <c r="GEU660" s="60"/>
      <c r="GEV660" s="61"/>
      <c r="GEW660" s="104"/>
      <c r="GEX660" s="60"/>
      <c r="GEY660" s="61"/>
      <c r="GEZ660" s="104"/>
      <c r="GFA660" s="60"/>
      <c r="GFB660" s="61"/>
      <c r="GFC660" s="104"/>
      <c r="GFD660" s="60"/>
      <c r="GFE660" s="61"/>
      <c r="GFF660" s="104"/>
      <c r="GFG660" s="60"/>
      <c r="GFH660" s="61"/>
      <c r="GFI660" s="104"/>
      <c r="GFJ660" s="60"/>
      <c r="GFK660" s="61"/>
      <c r="GFL660" s="104"/>
      <c r="GFM660" s="60"/>
      <c r="GFN660" s="61"/>
      <c r="GFO660" s="104"/>
      <c r="GFP660" s="60"/>
      <c r="GFQ660" s="61"/>
      <c r="GFR660" s="104"/>
      <c r="GFS660" s="60"/>
      <c r="GFT660" s="61"/>
      <c r="GFU660" s="104"/>
      <c r="GFV660" s="60"/>
      <c r="GFW660" s="61"/>
      <c r="GFX660" s="104"/>
      <c r="GFY660" s="60"/>
      <c r="GFZ660" s="61"/>
      <c r="GGA660" s="104"/>
      <c r="GGB660" s="60"/>
      <c r="GGC660" s="61"/>
      <c r="GGD660" s="104"/>
      <c r="GGE660" s="60"/>
      <c r="GGF660" s="61"/>
      <c r="GGG660" s="104"/>
      <c r="GGH660" s="60"/>
      <c r="GGI660" s="61"/>
      <c r="GGJ660" s="104"/>
      <c r="GGK660" s="60"/>
      <c r="GGL660" s="61"/>
      <c r="GGM660" s="104"/>
      <c r="GGN660" s="60"/>
      <c r="GGO660" s="61"/>
      <c r="GGP660" s="104"/>
      <c r="GGQ660" s="60"/>
      <c r="GGR660" s="61"/>
      <c r="GGS660" s="104"/>
      <c r="GGT660" s="60"/>
      <c r="GGU660" s="61"/>
      <c r="GGV660" s="104"/>
      <c r="GGW660" s="60"/>
      <c r="GGX660" s="61"/>
      <c r="GGY660" s="104"/>
      <c r="GGZ660" s="60"/>
      <c r="GHA660" s="61"/>
      <c r="GHB660" s="104"/>
      <c r="GHC660" s="60"/>
      <c r="GHD660" s="61"/>
      <c r="GHE660" s="104"/>
      <c r="GHF660" s="60"/>
      <c r="GHG660" s="61"/>
      <c r="GHH660" s="104"/>
      <c r="GHI660" s="60"/>
      <c r="GHJ660" s="61"/>
      <c r="GHK660" s="104"/>
      <c r="GHL660" s="60"/>
      <c r="GHM660" s="61"/>
      <c r="GHN660" s="104"/>
      <c r="GHO660" s="60"/>
      <c r="GHP660" s="61"/>
      <c r="GHQ660" s="104"/>
      <c r="GHR660" s="60"/>
      <c r="GHS660" s="61"/>
      <c r="GHT660" s="104"/>
      <c r="GHU660" s="60"/>
      <c r="GHV660" s="61"/>
      <c r="GHW660" s="104"/>
      <c r="GHX660" s="60"/>
      <c r="GHY660" s="61"/>
      <c r="GHZ660" s="104"/>
      <c r="GIA660" s="60"/>
      <c r="GIB660" s="61"/>
      <c r="GIC660" s="104"/>
      <c r="GID660" s="60"/>
      <c r="GIE660" s="61"/>
      <c r="GIF660" s="104"/>
      <c r="GIG660" s="60"/>
      <c r="GIH660" s="61"/>
      <c r="GII660" s="104"/>
      <c r="GIJ660" s="60"/>
      <c r="GIK660" s="61"/>
      <c r="GIL660" s="104"/>
      <c r="GIM660" s="60"/>
      <c r="GIN660" s="61"/>
      <c r="GIO660" s="104"/>
      <c r="GIP660" s="60"/>
      <c r="GIQ660" s="61"/>
      <c r="GIR660" s="104"/>
      <c r="GIS660" s="60"/>
      <c r="GIT660" s="61"/>
      <c r="GIU660" s="104"/>
      <c r="GIV660" s="60"/>
      <c r="GIW660" s="61"/>
      <c r="GIX660" s="104"/>
      <c r="GIY660" s="60"/>
      <c r="GIZ660" s="61"/>
      <c r="GJA660" s="104"/>
      <c r="GJB660" s="60"/>
      <c r="GJC660" s="61"/>
      <c r="GJD660" s="104"/>
      <c r="GJE660" s="60"/>
      <c r="GJF660" s="61"/>
      <c r="GJG660" s="104"/>
      <c r="GJH660" s="60"/>
      <c r="GJI660" s="61"/>
      <c r="GJJ660" s="104"/>
      <c r="GJK660" s="60"/>
      <c r="GJL660" s="61"/>
      <c r="GJM660" s="104"/>
      <c r="GJN660" s="60"/>
      <c r="GJO660" s="61"/>
      <c r="GJP660" s="104"/>
      <c r="GJQ660" s="60"/>
      <c r="GJR660" s="61"/>
      <c r="GJS660" s="104"/>
      <c r="GJT660" s="60"/>
      <c r="GJU660" s="61"/>
      <c r="GJV660" s="104"/>
      <c r="GJW660" s="60"/>
      <c r="GJX660" s="61"/>
      <c r="GJY660" s="104"/>
      <c r="GJZ660" s="60"/>
      <c r="GKA660" s="61"/>
      <c r="GKB660" s="104"/>
      <c r="GKC660" s="60"/>
      <c r="GKD660" s="61"/>
      <c r="GKE660" s="104"/>
      <c r="GKF660" s="60"/>
      <c r="GKG660" s="61"/>
      <c r="GKH660" s="104"/>
      <c r="GKI660" s="60"/>
      <c r="GKJ660" s="61"/>
      <c r="GKK660" s="104"/>
      <c r="GKL660" s="60"/>
      <c r="GKM660" s="61"/>
      <c r="GKN660" s="104"/>
      <c r="GKO660" s="60"/>
      <c r="GKP660" s="61"/>
      <c r="GKQ660" s="104"/>
      <c r="GKR660" s="60"/>
      <c r="GKS660" s="61"/>
      <c r="GKT660" s="104"/>
      <c r="GKU660" s="60"/>
      <c r="GKV660" s="61"/>
      <c r="GKW660" s="104"/>
      <c r="GKX660" s="60"/>
      <c r="GKY660" s="61"/>
      <c r="GKZ660" s="104"/>
      <c r="GLA660" s="60"/>
      <c r="GLB660" s="61"/>
      <c r="GLC660" s="104"/>
      <c r="GLD660" s="60"/>
      <c r="GLE660" s="61"/>
      <c r="GLF660" s="104"/>
      <c r="GLG660" s="60"/>
      <c r="GLH660" s="61"/>
      <c r="GLI660" s="104"/>
      <c r="GLJ660" s="60"/>
      <c r="GLK660" s="61"/>
      <c r="GLL660" s="104"/>
      <c r="GLM660" s="60"/>
      <c r="GLN660" s="61"/>
      <c r="GLO660" s="104"/>
      <c r="GLP660" s="60"/>
      <c r="GLQ660" s="61"/>
      <c r="GLR660" s="104"/>
      <c r="GLS660" s="60"/>
      <c r="GLT660" s="61"/>
      <c r="GLU660" s="104"/>
      <c r="GLV660" s="60"/>
      <c r="GLW660" s="61"/>
      <c r="GLX660" s="104"/>
      <c r="GLY660" s="60"/>
      <c r="GLZ660" s="61"/>
      <c r="GMA660" s="104"/>
      <c r="GMB660" s="60"/>
      <c r="GMC660" s="61"/>
      <c r="GMD660" s="104"/>
      <c r="GME660" s="60"/>
      <c r="GMF660" s="61"/>
      <c r="GMG660" s="104"/>
      <c r="GMH660" s="60"/>
      <c r="GMI660" s="61"/>
      <c r="GMJ660" s="104"/>
      <c r="GMK660" s="60"/>
      <c r="GML660" s="61"/>
      <c r="GMM660" s="104"/>
      <c r="GMN660" s="60"/>
      <c r="GMO660" s="61"/>
      <c r="GMP660" s="104"/>
      <c r="GMQ660" s="60"/>
      <c r="GMR660" s="61"/>
      <c r="GMS660" s="104"/>
      <c r="GMT660" s="60"/>
      <c r="GMU660" s="61"/>
      <c r="GMV660" s="104"/>
      <c r="GMW660" s="60"/>
      <c r="GMX660" s="61"/>
      <c r="GMY660" s="104"/>
      <c r="GMZ660" s="60"/>
      <c r="GNA660" s="61"/>
      <c r="GNB660" s="104"/>
      <c r="GNC660" s="60"/>
      <c r="GND660" s="61"/>
      <c r="GNE660" s="104"/>
      <c r="GNF660" s="60"/>
      <c r="GNG660" s="61"/>
      <c r="GNH660" s="104"/>
      <c r="GNI660" s="60"/>
      <c r="GNJ660" s="61"/>
      <c r="GNK660" s="104"/>
      <c r="GNL660" s="60"/>
      <c r="GNM660" s="61"/>
      <c r="GNN660" s="104"/>
      <c r="GNO660" s="60"/>
      <c r="GNP660" s="61"/>
      <c r="GNQ660" s="104"/>
      <c r="GNR660" s="60"/>
      <c r="GNS660" s="61"/>
      <c r="GNT660" s="104"/>
      <c r="GNU660" s="60"/>
      <c r="GNV660" s="61"/>
      <c r="GNW660" s="104"/>
      <c r="GNX660" s="60"/>
      <c r="GNY660" s="61"/>
      <c r="GNZ660" s="104"/>
      <c r="GOA660" s="60"/>
      <c r="GOB660" s="61"/>
      <c r="GOC660" s="104"/>
      <c r="GOD660" s="60"/>
      <c r="GOE660" s="61"/>
      <c r="GOF660" s="104"/>
      <c r="GOG660" s="60"/>
      <c r="GOH660" s="61"/>
      <c r="GOI660" s="104"/>
      <c r="GOJ660" s="60"/>
      <c r="GOK660" s="61"/>
      <c r="GOL660" s="104"/>
      <c r="GOM660" s="60"/>
      <c r="GON660" s="61"/>
      <c r="GOO660" s="104"/>
      <c r="GOP660" s="60"/>
      <c r="GOQ660" s="61"/>
      <c r="GOR660" s="104"/>
      <c r="GOS660" s="60"/>
      <c r="GOT660" s="61"/>
      <c r="GOU660" s="104"/>
      <c r="GOV660" s="60"/>
      <c r="GOW660" s="61"/>
      <c r="GOX660" s="104"/>
      <c r="GOY660" s="60"/>
      <c r="GOZ660" s="61"/>
      <c r="GPA660" s="104"/>
      <c r="GPB660" s="60"/>
      <c r="GPC660" s="61"/>
      <c r="GPD660" s="104"/>
      <c r="GPE660" s="60"/>
      <c r="GPF660" s="61"/>
      <c r="GPG660" s="104"/>
      <c r="GPH660" s="60"/>
      <c r="GPI660" s="61"/>
      <c r="GPJ660" s="104"/>
      <c r="GPK660" s="60"/>
      <c r="GPL660" s="61"/>
      <c r="GPM660" s="104"/>
      <c r="GPN660" s="60"/>
      <c r="GPO660" s="61"/>
      <c r="GPP660" s="104"/>
      <c r="GPQ660" s="60"/>
      <c r="GPR660" s="61"/>
      <c r="GPS660" s="104"/>
      <c r="GPT660" s="60"/>
      <c r="GPU660" s="61"/>
      <c r="GPV660" s="104"/>
      <c r="GPW660" s="60"/>
      <c r="GPX660" s="61"/>
      <c r="GPY660" s="104"/>
      <c r="GPZ660" s="60"/>
      <c r="GQA660" s="61"/>
      <c r="GQB660" s="104"/>
      <c r="GQC660" s="60"/>
      <c r="GQD660" s="61"/>
      <c r="GQE660" s="104"/>
      <c r="GQF660" s="60"/>
      <c r="GQG660" s="61"/>
      <c r="GQH660" s="104"/>
      <c r="GQI660" s="60"/>
      <c r="GQJ660" s="61"/>
      <c r="GQK660" s="104"/>
      <c r="GQL660" s="60"/>
      <c r="GQM660" s="61"/>
      <c r="GQN660" s="104"/>
      <c r="GQO660" s="60"/>
      <c r="GQP660" s="61"/>
      <c r="GQQ660" s="104"/>
      <c r="GQR660" s="60"/>
      <c r="GQS660" s="61"/>
      <c r="GQT660" s="104"/>
      <c r="GQU660" s="60"/>
      <c r="GQV660" s="61"/>
      <c r="GQW660" s="104"/>
      <c r="GQX660" s="60"/>
      <c r="GQY660" s="61"/>
      <c r="GQZ660" s="104"/>
      <c r="GRA660" s="60"/>
      <c r="GRB660" s="61"/>
      <c r="GRC660" s="104"/>
      <c r="GRD660" s="60"/>
      <c r="GRE660" s="61"/>
      <c r="GRF660" s="104"/>
      <c r="GRG660" s="60"/>
      <c r="GRH660" s="61"/>
      <c r="GRI660" s="104"/>
      <c r="GRJ660" s="60"/>
      <c r="GRK660" s="61"/>
      <c r="GRL660" s="104"/>
      <c r="GRM660" s="60"/>
      <c r="GRN660" s="61"/>
      <c r="GRO660" s="104"/>
      <c r="GRP660" s="60"/>
      <c r="GRQ660" s="61"/>
      <c r="GRR660" s="104"/>
      <c r="GRS660" s="60"/>
      <c r="GRT660" s="61"/>
      <c r="GRU660" s="104"/>
      <c r="GRV660" s="60"/>
      <c r="GRW660" s="61"/>
      <c r="GRX660" s="104"/>
      <c r="GRY660" s="60"/>
      <c r="GRZ660" s="61"/>
      <c r="GSA660" s="104"/>
      <c r="GSB660" s="60"/>
      <c r="GSC660" s="61"/>
      <c r="GSD660" s="104"/>
      <c r="GSE660" s="60"/>
      <c r="GSF660" s="61"/>
      <c r="GSG660" s="104"/>
      <c r="GSH660" s="60"/>
      <c r="GSI660" s="61"/>
      <c r="GSJ660" s="104"/>
      <c r="GSK660" s="60"/>
      <c r="GSL660" s="61"/>
      <c r="GSM660" s="104"/>
      <c r="GSN660" s="60"/>
      <c r="GSO660" s="61"/>
      <c r="GSP660" s="104"/>
      <c r="GSQ660" s="60"/>
      <c r="GSR660" s="61"/>
      <c r="GSS660" s="104"/>
      <c r="GST660" s="60"/>
      <c r="GSU660" s="61"/>
      <c r="GSV660" s="104"/>
      <c r="GSW660" s="60"/>
      <c r="GSX660" s="61"/>
      <c r="GSY660" s="104"/>
      <c r="GSZ660" s="60"/>
      <c r="GTA660" s="61"/>
      <c r="GTB660" s="104"/>
      <c r="GTC660" s="60"/>
      <c r="GTD660" s="61"/>
      <c r="GTE660" s="104"/>
      <c r="GTF660" s="60"/>
      <c r="GTG660" s="61"/>
      <c r="GTH660" s="104"/>
      <c r="GTI660" s="60"/>
      <c r="GTJ660" s="61"/>
      <c r="GTK660" s="104"/>
      <c r="GTL660" s="60"/>
      <c r="GTM660" s="61"/>
      <c r="GTN660" s="104"/>
      <c r="GTO660" s="60"/>
      <c r="GTP660" s="61"/>
      <c r="GTQ660" s="104"/>
      <c r="GTR660" s="60"/>
      <c r="GTS660" s="61"/>
      <c r="GTT660" s="104"/>
      <c r="GTU660" s="60"/>
      <c r="GTV660" s="61"/>
      <c r="GTW660" s="104"/>
      <c r="GTX660" s="60"/>
      <c r="GTY660" s="61"/>
      <c r="GTZ660" s="104"/>
      <c r="GUA660" s="60"/>
      <c r="GUB660" s="61"/>
      <c r="GUC660" s="104"/>
      <c r="GUD660" s="60"/>
      <c r="GUE660" s="61"/>
      <c r="GUF660" s="104"/>
      <c r="GUG660" s="60"/>
      <c r="GUH660" s="61"/>
      <c r="GUI660" s="104"/>
      <c r="GUJ660" s="60"/>
      <c r="GUK660" s="61"/>
      <c r="GUL660" s="104"/>
      <c r="GUM660" s="60"/>
      <c r="GUN660" s="61"/>
      <c r="GUO660" s="104"/>
      <c r="GUP660" s="60"/>
      <c r="GUQ660" s="61"/>
      <c r="GUR660" s="104"/>
      <c r="GUS660" s="60"/>
      <c r="GUT660" s="61"/>
      <c r="GUU660" s="104"/>
      <c r="GUV660" s="60"/>
      <c r="GUW660" s="61"/>
      <c r="GUX660" s="104"/>
      <c r="GUY660" s="60"/>
      <c r="GUZ660" s="61"/>
      <c r="GVA660" s="104"/>
      <c r="GVB660" s="60"/>
      <c r="GVC660" s="61"/>
      <c r="GVD660" s="104"/>
      <c r="GVE660" s="60"/>
      <c r="GVF660" s="61"/>
      <c r="GVG660" s="104"/>
      <c r="GVH660" s="60"/>
      <c r="GVI660" s="61"/>
      <c r="GVJ660" s="104"/>
      <c r="GVK660" s="60"/>
      <c r="GVL660" s="61"/>
      <c r="GVM660" s="104"/>
      <c r="GVN660" s="60"/>
      <c r="GVO660" s="61"/>
      <c r="GVP660" s="104"/>
      <c r="GVQ660" s="60"/>
      <c r="GVR660" s="61"/>
      <c r="GVS660" s="104"/>
      <c r="GVT660" s="60"/>
      <c r="GVU660" s="61"/>
      <c r="GVV660" s="104"/>
      <c r="GVW660" s="60"/>
      <c r="GVX660" s="61"/>
      <c r="GVY660" s="104"/>
      <c r="GVZ660" s="60"/>
      <c r="GWA660" s="61"/>
      <c r="GWB660" s="104"/>
      <c r="GWC660" s="60"/>
      <c r="GWD660" s="61"/>
      <c r="GWE660" s="104"/>
      <c r="GWF660" s="60"/>
      <c r="GWG660" s="61"/>
      <c r="GWH660" s="104"/>
      <c r="GWI660" s="60"/>
      <c r="GWJ660" s="61"/>
      <c r="GWK660" s="104"/>
      <c r="GWL660" s="60"/>
      <c r="GWM660" s="61"/>
      <c r="GWN660" s="104"/>
      <c r="GWO660" s="60"/>
      <c r="GWP660" s="61"/>
      <c r="GWQ660" s="104"/>
      <c r="GWR660" s="60"/>
      <c r="GWS660" s="61"/>
      <c r="GWT660" s="104"/>
      <c r="GWU660" s="60"/>
      <c r="GWV660" s="61"/>
      <c r="GWW660" s="104"/>
      <c r="GWX660" s="60"/>
      <c r="GWY660" s="61"/>
      <c r="GWZ660" s="104"/>
      <c r="GXA660" s="60"/>
      <c r="GXB660" s="61"/>
      <c r="GXC660" s="104"/>
      <c r="GXD660" s="60"/>
      <c r="GXE660" s="61"/>
      <c r="GXF660" s="104"/>
      <c r="GXG660" s="60"/>
      <c r="GXH660" s="61"/>
      <c r="GXI660" s="104"/>
      <c r="GXJ660" s="60"/>
      <c r="GXK660" s="61"/>
      <c r="GXL660" s="104"/>
      <c r="GXM660" s="60"/>
      <c r="GXN660" s="61"/>
      <c r="GXO660" s="104"/>
      <c r="GXP660" s="60"/>
      <c r="GXQ660" s="61"/>
      <c r="GXR660" s="104"/>
      <c r="GXS660" s="60"/>
      <c r="GXT660" s="61"/>
      <c r="GXU660" s="104"/>
      <c r="GXV660" s="60"/>
      <c r="GXW660" s="61"/>
      <c r="GXX660" s="104"/>
      <c r="GXY660" s="60"/>
      <c r="GXZ660" s="61"/>
      <c r="GYA660" s="104"/>
      <c r="GYB660" s="60"/>
      <c r="GYC660" s="61"/>
      <c r="GYD660" s="104"/>
      <c r="GYE660" s="60"/>
      <c r="GYF660" s="61"/>
      <c r="GYG660" s="104"/>
      <c r="GYH660" s="60"/>
      <c r="GYI660" s="61"/>
      <c r="GYJ660" s="104"/>
      <c r="GYK660" s="60"/>
      <c r="GYL660" s="61"/>
      <c r="GYM660" s="104"/>
      <c r="GYN660" s="60"/>
      <c r="GYO660" s="61"/>
      <c r="GYP660" s="104"/>
      <c r="GYQ660" s="60"/>
      <c r="GYR660" s="61"/>
      <c r="GYS660" s="104"/>
      <c r="GYT660" s="60"/>
      <c r="GYU660" s="61"/>
      <c r="GYV660" s="104"/>
      <c r="GYW660" s="60"/>
      <c r="GYX660" s="61"/>
      <c r="GYY660" s="104"/>
      <c r="GYZ660" s="60"/>
      <c r="GZA660" s="61"/>
      <c r="GZB660" s="104"/>
      <c r="GZC660" s="60"/>
      <c r="GZD660" s="61"/>
      <c r="GZE660" s="104"/>
      <c r="GZF660" s="60"/>
      <c r="GZG660" s="61"/>
      <c r="GZH660" s="104"/>
      <c r="GZI660" s="60"/>
      <c r="GZJ660" s="61"/>
      <c r="GZK660" s="104"/>
      <c r="GZL660" s="60"/>
      <c r="GZM660" s="61"/>
      <c r="GZN660" s="104"/>
      <c r="GZO660" s="60"/>
      <c r="GZP660" s="61"/>
      <c r="GZQ660" s="104"/>
      <c r="GZR660" s="60"/>
      <c r="GZS660" s="61"/>
      <c r="GZT660" s="104"/>
      <c r="GZU660" s="60"/>
      <c r="GZV660" s="61"/>
      <c r="GZW660" s="104"/>
      <c r="GZX660" s="60"/>
      <c r="GZY660" s="61"/>
      <c r="GZZ660" s="104"/>
      <c r="HAA660" s="60"/>
      <c r="HAB660" s="61"/>
      <c r="HAC660" s="104"/>
      <c r="HAD660" s="60"/>
      <c r="HAE660" s="61"/>
      <c r="HAF660" s="104"/>
      <c r="HAG660" s="60"/>
      <c r="HAH660" s="61"/>
      <c r="HAI660" s="104"/>
      <c r="HAJ660" s="60"/>
      <c r="HAK660" s="61"/>
      <c r="HAL660" s="104"/>
      <c r="HAM660" s="60"/>
      <c r="HAN660" s="61"/>
      <c r="HAO660" s="104"/>
      <c r="HAP660" s="60"/>
      <c r="HAQ660" s="61"/>
      <c r="HAR660" s="104"/>
      <c r="HAS660" s="60"/>
      <c r="HAT660" s="61"/>
      <c r="HAU660" s="104"/>
      <c r="HAV660" s="60"/>
      <c r="HAW660" s="61"/>
      <c r="HAX660" s="104"/>
      <c r="HAY660" s="60"/>
      <c r="HAZ660" s="61"/>
      <c r="HBA660" s="104"/>
      <c r="HBB660" s="60"/>
      <c r="HBC660" s="61"/>
      <c r="HBD660" s="104"/>
      <c r="HBE660" s="60"/>
      <c r="HBF660" s="61"/>
      <c r="HBG660" s="104"/>
      <c r="HBH660" s="60"/>
      <c r="HBI660" s="61"/>
      <c r="HBJ660" s="104"/>
      <c r="HBK660" s="60"/>
      <c r="HBL660" s="61"/>
      <c r="HBM660" s="104"/>
      <c r="HBN660" s="60"/>
      <c r="HBO660" s="61"/>
      <c r="HBP660" s="104"/>
      <c r="HBQ660" s="60"/>
      <c r="HBR660" s="61"/>
      <c r="HBS660" s="104"/>
      <c r="HBT660" s="60"/>
      <c r="HBU660" s="61"/>
      <c r="HBV660" s="104"/>
      <c r="HBW660" s="60"/>
      <c r="HBX660" s="61"/>
      <c r="HBY660" s="104"/>
      <c r="HBZ660" s="60"/>
      <c r="HCA660" s="61"/>
      <c r="HCB660" s="104"/>
      <c r="HCC660" s="60"/>
      <c r="HCD660" s="61"/>
      <c r="HCE660" s="104"/>
      <c r="HCF660" s="60"/>
      <c r="HCG660" s="61"/>
      <c r="HCH660" s="104"/>
      <c r="HCI660" s="60"/>
      <c r="HCJ660" s="61"/>
      <c r="HCK660" s="104"/>
      <c r="HCL660" s="60"/>
      <c r="HCM660" s="61"/>
      <c r="HCN660" s="104"/>
      <c r="HCO660" s="60"/>
      <c r="HCP660" s="61"/>
      <c r="HCQ660" s="104"/>
      <c r="HCR660" s="60"/>
      <c r="HCS660" s="61"/>
      <c r="HCT660" s="104"/>
      <c r="HCU660" s="60"/>
      <c r="HCV660" s="61"/>
      <c r="HCW660" s="104"/>
      <c r="HCX660" s="60"/>
      <c r="HCY660" s="61"/>
      <c r="HCZ660" s="104"/>
      <c r="HDA660" s="60"/>
      <c r="HDB660" s="61"/>
      <c r="HDC660" s="104"/>
      <c r="HDD660" s="60"/>
      <c r="HDE660" s="61"/>
      <c r="HDF660" s="104"/>
      <c r="HDG660" s="60"/>
      <c r="HDH660" s="61"/>
      <c r="HDI660" s="104"/>
      <c r="HDJ660" s="60"/>
      <c r="HDK660" s="61"/>
      <c r="HDL660" s="104"/>
      <c r="HDM660" s="60"/>
      <c r="HDN660" s="61"/>
      <c r="HDO660" s="104"/>
      <c r="HDP660" s="60"/>
      <c r="HDQ660" s="61"/>
      <c r="HDR660" s="104"/>
      <c r="HDS660" s="60"/>
      <c r="HDT660" s="61"/>
      <c r="HDU660" s="104"/>
      <c r="HDV660" s="60"/>
      <c r="HDW660" s="61"/>
      <c r="HDX660" s="104"/>
      <c r="HDY660" s="60"/>
      <c r="HDZ660" s="61"/>
      <c r="HEA660" s="104"/>
      <c r="HEB660" s="60"/>
      <c r="HEC660" s="61"/>
      <c r="HED660" s="104"/>
      <c r="HEE660" s="60"/>
      <c r="HEF660" s="61"/>
      <c r="HEG660" s="104"/>
      <c r="HEH660" s="60"/>
      <c r="HEI660" s="61"/>
      <c r="HEJ660" s="104"/>
      <c r="HEK660" s="60"/>
      <c r="HEL660" s="61"/>
      <c r="HEM660" s="104"/>
      <c r="HEN660" s="60"/>
      <c r="HEO660" s="61"/>
      <c r="HEP660" s="104"/>
      <c r="HEQ660" s="60"/>
      <c r="HER660" s="61"/>
      <c r="HES660" s="104"/>
      <c r="HET660" s="60"/>
      <c r="HEU660" s="61"/>
      <c r="HEV660" s="104"/>
      <c r="HEW660" s="60"/>
      <c r="HEX660" s="61"/>
      <c r="HEY660" s="104"/>
      <c r="HEZ660" s="60"/>
      <c r="HFA660" s="61"/>
      <c r="HFB660" s="104"/>
      <c r="HFC660" s="60"/>
      <c r="HFD660" s="61"/>
      <c r="HFE660" s="104"/>
      <c r="HFF660" s="60"/>
      <c r="HFG660" s="61"/>
      <c r="HFH660" s="104"/>
      <c r="HFI660" s="60"/>
      <c r="HFJ660" s="61"/>
      <c r="HFK660" s="104"/>
      <c r="HFL660" s="60"/>
      <c r="HFM660" s="61"/>
      <c r="HFN660" s="104"/>
      <c r="HFO660" s="60"/>
      <c r="HFP660" s="61"/>
      <c r="HFQ660" s="104"/>
      <c r="HFR660" s="60"/>
      <c r="HFS660" s="61"/>
      <c r="HFT660" s="104"/>
      <c r="HFU660" s="60"/>
      <c r="HFV660" s="61"/>
      <c r="HFW660" s="104"/>
      <c r="HFX660" s="60"/>
      <c r="HFY660" s="61"/>
      <c r="HFZ660" s="104"/>
      <c r="HGA660" s="60"/>
      <c r="HGB660" s="61"/>
      <c r="HGC660" s="104"/>
      <c r="HGD660" s="60"/>
      <c r="HGE660" s="61"/>
      <c r="HGF660" s="104"/>
      <c r="HGG660" s="60"/>
      <c r="HGH660" s="61"/>
      <c r="HGI660" s="104"/>
      <c r="HGJ660" s="60"/>
      <c r="HGK660" s="61"/>
      <c r="HGL660" s="104"/>
      <c r="HGM660" s="60"/>
      <c r="HGN660" s="61"/>
      <c r="HGO660" s="104"/>
      <c r="HGP660" s="60"/>
      <c r="HGQ660" s="61"/>
      <c r="HGR660" s="104"/>
      <c r="HGS660" s="60"/>
      <c r="HGT660" s="61"/>
      <c r="HGU660" s="104"/>
      <c r="HGV660" s="60"/>
      <c r="HGW660" s="61"/>
      <c r="HGX660" s="104"/>
      <c r="HGY660" s="60"/>
      <c r="HGZ660" s="61"/>
      <c r="HHA660" s="104"/>
      <c r="HHB660" s="60"/>
      <c r="HHC660" s="61"/>
      <c r="HHD660" s="104"/>
      <c r="HHE660" s="60"/>
      <c r="HHF660" s="61"/>
      <c r="HHG660" s="104"/>
      <c r="HHH660" s="60"/>
      <c r="HHI660" s="61"/>
      <c r="HHJ660" s="104"/>
      <c r="HHK660" s="60"/>
      <c r="HHL660" s="61"/>
      <c r="HHM660" s="104"/>
      <c r="HHN660" s="60"/>
      <c r="HHO660" s="61"/>
      <c r="HHP660" s="104"/>
      <c r="HHQ660" s="60"/>
      <c r="HHR660" s="61"/>
      <c r="HHS660" s="104"/>
      <c r="HHT660" s="60"/>
      <c r="HHU660" s="61"/>
      <c r="HHV660" s="104"/>
      <c r="HHW660" s="60"/>
      <c r="HHX660" s="61"/>
      <c r="HHY660" s="104"/>
      <c r="HHZ660" s="60"/>
      <c r="HIA660" s="61"/>
      <c r="HIB660" s="104"/>
      <c r="HIC660" s="60"/>
      <c r="HID660" s="61"/>
      <c r="HIE660" s="104"/>
      <c r="HIF660" s="60"/>
      <c r="HIG660" s="61"/>
      <c r="HIH660" s="104"/>
      <c r="HII660" s="60"/>
      <c r="HIJ660" s="61"/>
      <c r="HIK660" s="104"/>
      <c r="HIL660" s="60"/>
      <c r="HIM660" s="61"/>
      <c r="HIN660" s="104"/>
      <c r="HIO660" s="60"/>
      <c r="HIP660" s="61"/>
      <c r="HIQ660" s="104"/>
      <c r="HIR660" s="60"/>
      <c r="HIS660" s="61"/>
      <c r="HIT660" s="104"/>
      <c r="HIU660" s="60"/>
      <c r="HIV660" s="61"/>
      <c r="HIW660" s="104"/>
      <c r="HIX660" s="60"/>
      <c r="HIY660" s="61"/>
      <c r="HIZ660" s="104"/>
      <c r="HJA660" s="60"/>
      <c r="HJB660" s="61"/>
      <c r="HJC660" s="104"/>
      <c r="HJD660" s="60"/>
      <c r="HJE660" s="61"/>
      <c r="HJF660" s="104"/>
      <c r="HJG660" s="60"/>
      <c r="HJH660" s="61"/>
      <c r="HJI660" s="104"/>
      <c r="HJJ660" s="60"/>
      <c r="HJK660" s="61"/>
      <c r="HJL660" s="104"/>
      <c r="HJM660" s="60"/>
      <c r="HJN660" s="61"/>
      <c r="HJO660" s="104"/>
      <c r="HJP660" s="60"/>
      <c r="HJQ660" s="61"/>
      <c r="HJR660" s="104"/>
      <c r="HJS660" s="60"/>
      <c r="HJT660" s="61"/>
      <c r="HJU660" s="104"/>
      <c r="HJV660" s="60"/>
      <c r="HJW660" s="61"/>
      <c r="HJX660" s="104"/>
      <c r="HJY660" s="60"/>
      <c r="HJZ660" s="61"/>
      <c r="HKA660" s="104"/>
      <c r="HKB660" s="60"/>
      <c r="HKC660" s="61"/>
      <c r="HKD660" s="104"/>
      <c r="HKE660" s="60"/>
      <c r="HKF660" s="61"/>
      <c r="HKG660" s="104"/>
      <c r="HKH660" s="60"/>
      <c r="HKI660" s="61"/>
      <c r="HKJ660" s="104"/>
      <c r="HKK660" s="60"/>
      <c r="HKL660" s="61"/>
      <c r="HKM660" s="104"/>
      <c r="HKN660" s="60"/>
      <c r="HKO660" s="61"/>
      <c r="HKP660" s="104"/>
      <c r="HKQ660" s="60"/>
      <c r="HKR660" s="61"/>
      <c r="HKS660" s="104"/>
      <c r="HKT660" s="60"/>
      <c r="HKU660" s="61"/>
      <c r="HKV660" s="104"/>
      <c r="HKW660" s="60"/>
      <c r="HKX660" s="61"/>
      <c r="HKY660" s="104"/>
      <c r="HKZ660" s="60"/>
      <c r="HLA660" s="61"/>
      <c r="HLB660" s="104"/>
      <c r="HLC660" s="60"/>
      <c r="HLD660" s="61"/>
      <c r="HLE660" s="104"/>
      <c r="HLF660" s="60"/>
      <c r="HLG660" s="61"/>
      <c r="HLH660" s="104"/>
      <c r="HLI660" s="60"/>
      <c r="HLJ660" s="61"/>
      <c r="HLK660" s="104"/>
      <c r="HLL660" s="60"/>
      <c r="HLM660" s="61"/>
      <c r="HLN660" s="104"/>
      <c r="HLO660" s="60"/>
      <c r="HLP660" s="61"/>
      <c r="HLQ660" s="104"/>
      <c r="HLR660" s="60"/>
      <c r="HLS660" s="61"/>
      <c r="HLT660" s="104"/>
      <c r="HLU660" s="60"/>
      <c r="HLV660" s="61"/>
      <c r="HLW660" s="104"/>
      <c r="HLX660" s="60"/>
      <c r="HLY660" s="61"/>
      <c r="HLZ660" s="104"/>
      <c r="HMA660" s="60"/>
      <c r="HMB660" s="61"/>
      <c r="HMC660" s="104"/>
      <c r="HMD660" s="60"/>
      <c r="HME660" s="61"/>
      <c r="HMF660" s="104"/>
      <c r="HMG660" s="60"/>
      <c r="HMH660" s="61"/>
      <c r="HMI660" s="104"/>
      <c r="HMJ660" s="60"/>
      <c r="HMK660" s="61"/>
      <c r="HML660" s="104"/>
      <c r="HMM660" s="60"/>
      <c r="HMN660" s="61"/>
      <c r="HMO660" s="104"/>
      <c r="HMP660" s="60"/>
      <c r="HMQ660" s="61"/>
      <c r="HMR660" s="104"/>
      <c r="HMS660" s="60"/>
      <c r="HMT660" s="61"/>
      <c r="HMU660" s="104"/>
      <c r="HMV660" s="60"/>
      <c r="HMW660" s="61"/>
      <c r="HMX660" s="104"/>
      <c r="HMY660" s="60"/>
      <c r="HMZ660" s="61"/>
      <c r="HNA660" s="104"/>
      <c r="HNB660" s="60"/>
      <c r="HNC660" s="61"/>
      <c r="HND660" s="104"/>
      <c r="HNE660" s="60"/>
      <c r="HNF660" s="61"/>
      <c r="HNG660" s="104"/>
      <c r="HNH660" s="60"/>
      <c r="HNI660" s="61"/>
      <c r="HNJ660" s="104"/>
      <c r="HNK660" s="60"/>
      <c r="HNL660" s="61"/>
      <c r="HNM660" s="104"/>
      <c r="HNN660" s="60"/>
      <c r="HNO660" s="61"/>
      <c r="HNP660" s="104"/>
      <c r="HNQ660" s="60"/>
      <c r="HNR660" s="61"/>
      <c r="HNS660" s="104"/>
      <c r="HNT660" s="60"/>
      <c r="HNU660" s="61"/>
      <c r="HNV660" s="104"/>
      <c r="HNW660" s="60"/>
      <c r="HNX660" s="61"/>
      <c r="HNY660" s="104"/>
      <c r="HNZ660" s="60"/>
      <c r="HOA660" s="61"/>
      <c r="HOB660" s="104"/>
      <c r="HOC660" s="60"/>
      <c r="HOD660" s="61"/>
      <c r="HOE660" s="104"/>
      <c r="HOF660" s="60"/>
      <c r="HOG660" s="61"/>
      <c r="HOH660" s="104"/>
      <c r="HOI660" s="60"/>
      <c r="HOJ660" s="61"/>
      <c r="HOK660" s="104"/>
      <c r="HOL660" s="60"/>
      <c r="HOM660" s="61"/>
      <c r="HON660" s="104"/>
      <c r="HOO660" s="60"/>
      <c r="HOP660" s="61"/>
      <c r="HOQ660" s="104"/>
      <c r="HOR660" s="60"/>
      <c r="HOS660" s="61"/>
      <c r="HOT660" s="104"/>
      <c r="HOU660" s="60"/>
      <c r="HOV660" s="61"/>
      <c r="HOW660" s="104"/>
      <c r="HOX660" s="60"/>
      <c r="HOY660" s="61"/>
      <c r="HOZ660" s="104"/>
      <c r="HPA660" s="60"/>
      <c r="HPB660" s="61"/>
      <c r="HPC660" s="104"/>
      <c r="HPD660" s="60"/>
      <c r="HPE660" s="61"/>
      <c r="HPF660" s="104"/>
      <c r="HPG660" s="60"/>
      <c r="HPH660" s="61"/>
      <c r="HPI660" s="104"/>
      <c r="HPJ660" s="60"/>
      <c r="HPK660" s="61"/>
      <c r="HPL660" s="104"/>
      <c r="HPM660" s="60"/>
      <c r="HPN660" s="61"/>
      <c r="HPO660" s="104"/>
      <c r="HPP660" s="60"/>
      <c r="HPQ660" s="61"/>
      <c r="HPR660" s="104"/>
      <c r="HPS660" s="60"/>
      <c r="HPT660" s="61"/>
      <c r="HPU660" s="104"/>
      <c r="HPV660" s="60"/>
      <c r="HPW660" s="61"/>
      <c r="HPX660" s="104"/>
      <c r="HPY660" s="60"/>
      <c r="HPZ660" s="61"/>
      <c r="HQA660" s="104"/>
      <c r="HQB660" s="60"/>
      <c r="HQC660" s="61"/>
      <c r="HQD660" s="104"/>
      <c r="HQE660" s="60"/>
      <c r="HQF660" s="61"/>
      <c r="HQG660" s="104"/>
      <c r="HQH660" s="60"/>
      <c r="HQI660" s="61"/>
      <c r="HQJ660" s="104"/>
      <c r="HQK660" s="60"/>
      <c r="HQL660" s="61"/>
      <c r="HQM660" s="104"/>
      <c r="HQN660" s="60"/>
      <c r="HQO660" s="61"/>
      <c r="HQP660" s="104"/>
      <c r="HQQ660" s="60"/>
      <c r="HQR660" s="61"/>
      <c r="HQS660" s="104"/>
      <c r="HQT660" s="60"/>
      <c r="HQU660" s="61"/>
      <c r="HQV660" s="104"/>
      <c r="HQW660" s="60"/>
      <c r="HQX660" s="61"/>
      <c r="HQY660" s="104"/>
      <c r="HQZ660" s="60"/>
      <c r="HRA660" s="61"/>
      <c r="HRB660" s="104"/>
      <c r="HRC660" s="60"/>
      <c r="HRD660" s="61"/>
      <c r="HRE660" s="104"/>
      <c r="HRF660" s="60"/>
      <c r="HRG660" s="61"/>
      <c r="HRH660" s="104"/>
      <c r="HRI660" s="60"/>
      <c r="HRJ660" s="61"/>
      <c r="HRK660" s="104"/>
      <c r="HRL660" s="60"/>
      <c r="HRM660" s="61"/>
      <c r="HRN660" s="104"/>
      <c r="HRO660" s="60"/>
      <c r="HRP660" s="61"/>
      <c r="HRQ660" s="104"/>
      <c r="HRR660" s="60"/>
      <c r="HRS660" s="61"/>
      <c r="HRT660" s="104"/>
      <c r="HRU660" s="60"/>
      <c r="HRV660" s="61"/>
      <c r="HRW660" s="104"/>
      <c r="HRX660" s="60"/>
      <c r="HRY660" s="61"/>
      <c r="HRZ660" s="104"/>
      <c r="HSA660" s="60"/>
      <c r="HSB660" s="61"/>
      <c r="HSC660" s="104"/>
      <c r="HSD660" s="60"/>
      <c r="HSE660" s="61"/>
      <c r="HSF660" s="104"/>
      <c r="HSG660" s="60"/>
      <c r="HSH660" s="61"/>
      <c r="HSI660" s="104"/>
      <c r="HSJ660" s="60"/>
      <c r="HSK660" s="61"/>
      <c r="HSL660" s="104"/>
      <c r="HSM660" s="60"/>
      <c r="HSN660" s="61"/>
      <c r="HSO660" s="104"/>
      <c r="HSP660" s="60"/>
      <c r="HSQ660" s="61"/>
      <c r="HSR660" s="104"/>
      <c r="HSS660" s="60"/>
      <c r="HST660" s="61"/>
      <c r="HSU660" s="104"/>
      <c r="HSV660" s="60"/>
      <c r="HSW660" s="61"/>
      <c r="HSX660" s="104"/>
      <c r="HSY660" s="60"/>
      <c r="HSZ660" s="61"/>
      <c r="HTA660" s="104"/>
      <c r="HTB660" s="60"/>
      <c r="HTC660" s="61"/>
      <c r="HTD660" s="104"/>
      <c r="HTE660" s="60"/>
      <c r="HTF660" s="61"/>
      <c r="HTG660" s="104"/>
      <c r="HTH660" s="60"/>
      <c r="HTI660" s="61"/>
      <c r="HTJ660" s="104"/>
      <c r="HTK660" s="60"/>
      <c r="HTL660" s="61"/>
      <c r="HTM660" s="104"/>
      <c r="HTN660" s="60"/>
      <c r="HTO660" s="61"/>
      <c r="HTP660" s="104"/>
      <c r="HTQ660" s="60"/>
      <c r="HTR660" s="61"/>
      <c r="HTS660" s="104"/>
      <c r="HTT660" s="60"/>
      <c r="HTU660" s="61"/>
      <c r="HTV660" s="104"/>
      <c r="HTW660" s="60"/>
      <c r="HTX660" s="61"/>
      <c r="HTY660" s="104"/>
      <c r="HTZ660" s="60"/>
      <c r="HUA660" s="61"/>
      <c r="HUB660" s="104"/>
      <c r="HUC660" s="60"/>
      <c r="HUD660" s="61"/>
      <c r="HUE660" s="104"/>
      <c r="HUF660" s="60"/>
      <c r="HUG660" s="61"/>
      <c r="HUH660" s="104"/>
      <c r="HUI660" s="60"/>
      <c r="HUJ660" s="61"/>
      <c r="HUK660" s="104"/>
      <c r="HUL660" s="60"/>
      <c r="HUM660" s="61"/>
      <c r="HUN660" s="104"/>
      <c r="HUO660" s="60"/>
      <c r="HUP660" s="61"/>
      <c r="HUQ660" s="104"/>
      <c r="HUR660" s="60"/>
      <c r="HUS660" s="61"/>
      <c r="HUT660" s="104"/>
      <c r="HUU660" s="60"/>
      <c r="HUV660" s="61"/>
      <c r="HUW660" s="104"/>
      <c r="HUX660" s="60"/>
      <c r="HUY660" s="61"/>
      <c r="HUZ660" s="104"/>
      <c r="HVA660" s="60"/>
      <c r="HVB660" s="61"/>
      <c r="HVC660" s="104"/>
      <c r="HVD660" s="60"/>
      <c r="HVE660" s="61"/>
      <c r="HVF660" s="104"/>
      <c r="HVG660" s="60"/>
      <c r="HVH660" s="61"/>
      <c r="HVI660" s="104"/>
      <c r="HVJ660" s="60"/>
      <c r="HVK660" s="61"/>
      <c r="HVL660" s="104"/>
      <c r="HVM660" s="60"/>
      <c r="HVN660" s="61"/>
      <c r="HVO660" s="104"/>
      <c r="HVP660" s="60"/>
      <c r="HVQ660" s="61"/>
      <c r="HVR660" s="104"/>
      <c r="HVS660" s="60"/>
      <c r="HVT660" s="61"/>
      <c r="HVU660" s="104"/>
      <c r="HVV660" s="60"/>
      <c r="HVW660" s="61"/>
      <c r="HVX660" s="104"/>
      <c r="HVY660" s="60"/>
      <c r="HVZ660" s="61"/>
      <c r="HWA660" s="104"/>
      <c r="HWB660" s="60"/>
      <c r="HWC660" s="61"/>
      <c r="HWD660" s="104"/>
      <c r="HWE660" s="60"/>
      <c r="HWF660" s="61"/>
      <c r="HWG660" s="104"/>
      <c r="HWH660" s="60"/>
      <c r="HWI660" s="61"/>
      <c r="HWJ660" s="104"/>
      <c r="HWK660" s="60"/>
      <c r="HWL660" s="61"/>
      <c r="HWM660" s="104"/>
      <c r="HWN660" s="60"/>
      <c r="HWO660" s="61"/>
      <c r="HWP660" s="104"/>
      <c r="HWQ660" s="60"/>
      <c r="HWR660" s="61"/>
      <c r="HWS660" s="104"/>
      <c r="HWT660" s="60"/>
      <c r="HWU660" s="61"/>
      <c r="HWV660" s="104"/>
      <c r="HWW660" s="60"/>
      <c r="HWX660" s="61"/>
      <c r="HWY660" s="104"/>
      <c r="HWZ660" s="60"/>
      <c r="HXA660" s="61"/>
      <c r="HXB660" s="104"/>
      <c r="HXC660" s="60"/>
      <c r="HXD660" s="61"/>
      <c r="HXE660" s="104"/>
      <c r="HXF660" s="60"/>
      <c r="HXG660" s="61"/>
      <c r="HXH660" s="104"/>
      <c r="HXI660" s="60"/>
      <c r="HXJ660" s="61"/>
      <c r="HXK660" s="104"/>
      <c r="HXL660" s="60"/>
      <c r="HXM660" s="61"/>
      <c r="HXN660" s="104"/>
      <c r="HXO660" s="60"/>
      <c r="HXP660" s="61"/>
      <c r="HXQ660" s="104"/>
      <c r="HXR660" s="60"/>
      <c r="HXS660" s="61"/>
      <c r="HXT660" s="104"/>
      <c r="HXU660" s="60"/>
      <c r="HXV660" s="61"/>
      <c r="HXW660" s="104"/>
      <c r="HXX660" s="60"/>
      <c r="HXY660" s="61"/>
      <c r="HXZ660" s="104"/>
      <c r="HYA660" s="60"/>
      <c r="HYB660" s="61"/>
      <c r="HYC660" s="104"/>
      <c r="HYD660" s="60"/>
      <c r="HYE660" s="61"/>
      <c r="HYF660" s="104"/>
      <c r="HYG660" s="60"/>
      <c r="HYH660" s="61"/>
      <c r="HYI660" s="104"/>
      <c r="HYJ660" s="60"/>
      <c r="HYK660" s="61"/>
      <c r="HYL660" s="104"/>
      <c r="HYM660" s="60"/>
      <c r="HYN660" s="61"/>
      <c r="HYO660" s="104"/>
      <c r="HYP660" s="60"/>
      <c r="HYQ660" s="61"/>
      <c r="HYR660" s="104"/>
      <c r="HYS660" s="60"/>
      <c r="HYT660" s="61"/>
      <c r="HYU660" s="104"/>
      <c r="HYV660" s="60"/>
      <c r="HYW660" s="61"/>
      <c r="HYX660" s="104"/>
      <c r="HYY660" s="60"/>
      <c r="HYZ660" s="61"/>
      <c r="HZA660" s="104"/>
      <c r="HZB660" s="60"/>
      <c r="HZC660" s="61"/>
      <c r="HZD660" s="104"/>
      <c r="HZE660" s="60"/>
      <c r="HZF660" s="61"/>
      <c r="HZG660" s="104"/>
      <c r="HZH660" s="60"/>
      <c r="HZI660" s="61"/>
      <c r="HZJ660" s="104"/>
      <c r="HZK660" s="60"/>
      <c r="HZL660" s="61"/>
      <c r="HZM660" s="104"/>
      <c r="HZN660" s="60"/>
      <c r="HZO660" s="61"/>
      <c r="HZP660" s="104"/>
      <c r="HZQ660" s="60"/>
      <c r="HZR660" s="61"/>
      <c r="HZS660" s="104"/>
      <c r="HZT660" s="60"/>
      <c r="HZU660" s="61"/>
      <c r="HZV660" s="104"/>
      <c r="HZW660" s="60"/>
      <c r="HZX660" s="61"/>
      <c r="HZY660" s="104"/>
      <c r="HZZ660" s="60"/>
      <c r="IAA660" s="61"/>
      <c r="IAB660" s="104"/>
      <c r="IAC660" s="60"/>
      <c r="IAD660" s="61"/>
      <c r="IAE660" s="104"/>
      <c r="IAF660" s="60"/>
      <c r="IAG660" s="61"/>
      <c r="IAH660" s="104"/>
      <c r="IAI660" s="60"/>
      <c r="IAJ660" s="61"/>
      <c r="IAK660" s="104"/>
      <c r="IAL660" s="60"/>
      <c r="IAM660" s="61"/>
      <c r="IAN660" s="104"/>
      <c r="IAO660" s="60"/>
      <c r="IAP660" s="61"/>
      <c r="IAQ660" s="104"/>
      <c r="IAR660" s="60"/>
      <c r="IAS660" s="61"/>
      <c r="IAT660" s="104"/>
      <c r="IAU660" s="60"/>
      <c r="IAV660" s="61"/>
      <c r="IAW660" s="104"/>
      <c r="IAX660" s="60"/>
      <c r="IAY660" s="61"/>
      <c r="IAZ660" s="104"/>
      <c r="IBA660" s="60"/>
      <c r="IBB660" s="61"/>
      <c r="IBC660" s="104"/>
      <c r="IBD660" s="60"/>
      <c r="IBE660" s="61"/>
      <c r="IBF660" s="104"/>
      <c r="IBG660" s="60"/>
      <c r="IBH660" s="61"/>
      <c r="IBI660" s="104"/>
      <c r="IBJ660" s="60"/>
      <c r="IBK660" s="61"/>
      <c r="IBL660" s="104"/>
      <c r="IBM660" s="60"/>
      <c r="IBN660" s="61"/>
      <c r="IBO660" s="104"/>
      <c r="IBP660" s="60"/>
      <c r="IBQ660" s="61"/>
      <c r="IBR660" s="104"/>
      <c r="IBS660" s="60"/>
      <c r="IBT660" s="61"/>
      <c r="IBU660" s="104"/>
      <c r="IBV660" s="60"/>
      <c r="IBW660" s="61"/>
      <c r="IBX660" s="104"/>
      <c r="IBY660" s="60"/>
      <c r="IBZ660" s="61"/>
      <c r="ICA660" s="104"/>
      <c r="ICB660" s="60"/>
      <c r="ICC660" s="61"/>
      <c r="ICD660" s="104"/>
      <c r="ICE660" s="60"/>
      <c r="ICF660" s="61"/>
      <c r="ICG660" s="104"/>
      <c r="ICH660" s="60"/>
      <c r="ICI660" s="61"/>
      <c r="ICJ660" s="104"/>
      <c r="ICK660" s="60"/>
      <c r="ICL660" s="61"/>
      <c r="ICM660" s="104"/>
      <c r="ICN660" s="60"/>
      <c r="ICO660" s="61"/>
      <c r="ICP660" s="104"/>
      <c r="ICQ660" s="60"/>
      <c r="ICR660" s="61"/>
      <c r="ICS660" s="104"/>
      <c r="ICT660" s="60"/>
      <c r="ICU660" s="61"/>
      <c r="ICV660" s="104"/>
      <c r="ICW660" s="60"/>
      <c r="ICX660" s="61"/>
      <c r="ICY660" s="104"/>
      <c r="ICZ660" s="60"/>
      <c r="IDA660" s="61"/>
      <c r="IDB660" s="104"/>
      <c r="IDC660" s="60"/>
      <c r="IDD660" s="61"/>
      <c r="IDE660" s="104"/>
      <c r="IDF660" s="60"/>
      <c r="IDG660" s="61"/>
      <c r="IDH660" s="104"/>
      <c r="IDI660" s="60"/>
      <c r="IDJ660" s="61"/>
      <c r="IDK660" s="104"/>
      <c r="IDL660" s="60"/>
      <c r="IDM660" s="61"/>
      <c r="IDN660" s="104"/>
      <c r="IDO660" s="60"/>
      <c r="IDP660" s="61"/>
      <c r="IDQ660" s="104"/>
      <c r="IDR660" s="60"/>
      <c r="IDS660" s="61"/>
      <c r="IDT660" s="104"/>
      <c r="IDU660" s="60"/>
      <c r="IDV660" s="61"/>
      <c r="IDW660" s="104"/>
      <c r="IDX660" s="60"/>
      <c r="IDY660" s="61"/>
      <c r="IDZ660" s="104"/>
      <c r="IEA660" s="60"/>
      <c r="IEB660" s="61"/>
      <c r="IEC660" s="104"/>
      <c r="IED660" s="60"/>
      <c r="IEE660" s="61"/>
      <c r="IEF660" s="104"/>
      <c r="IEG660" s="60"/>
      <c r="IEH660" s="61"/>
      <c r="IEI660" s="104"/>
      <c r="IEJ660" s="60"/>
      <c r="IEK660" s="61"/>
      <c r="IEL660" s="104"/>
      <c r="IEM660" s="60"/>
      <c r="IEN660" s="61"/>
      <c r="IEO660" s="104"/>
      <c r="IEP660" s="60"/>
      <c r="IEQ660" s="61"/>
      <c r="IER660" s="104"/>
      <c r="IES660" s="60"/>
      <c r="IET660" s="61"/>
      <c r="IEU660" s="104"/>
      <c r="IEV660" s="60"/>
      <c r="IEW660" s="61"/>
      <c r="IEX660" s="104"/>
      <c r="IEY660" s="60"/>
      <c r="IEZ660" s="61"/>
      <c r="IFA660" s="104"/>
      <c r="IFB660" s="60"/>
      <c r="IFC660" s="61"/>
      <c r="IFD660" s="104"/>
      <c r="IFE660" s="60"/>
      <c r="IFF660" s="61"/>
      <c r="IFG660" s="104"/>
      <c r="IFH660" s="60"/>
      <c r="IFI660" s="61"/>
      <c r="IFJ660" s="104"/>
      <c r="IFK660" s="60"/>
      <c r="IFL660" s="61"/>
      <c r="IFM660" s="104"/>
      <c r="IFN660" s="60"/>
      <c r="IFO660" s="61"/>
      <c r="IFP660" s="104"/>
      <c r="IFQ660" s="60"/>
      <c r="IFR660" s="61"/>
      <c r="IFS660" s="104"/>
      <c r="IFT660" s="60"/>
      <c r="IFU660" s="61"/>
      <c r="IFV660" s="104"/>
      <c r="IFW660" s="60"/>
      <c r="IFX660" s="61"/>
      <c r="IFY660" s="104"/>
      <c r="IFZ660" s="60"/>
      <c r="IGA660" s="61"/>
      <c r="IGB660" s="104"/>
      <c r="IGC660" s="60"/>
      <c r="IGD660" s="61"/>
      <c r="IGE660" s="104"/>
      <c r="IGF660" s="60"/>
      <c r="IGG660" s="61"/>
      <c r="IGH660" s="104"/>
      <c r="IGI660" s="60"/>
      <c r="IGJ660" s="61"/>
      <c r="IGK660" s="104"/>
      <c r="IGL660" s="60"/>
      <c r="IGM660" s="61"/>
      <c r="IGN660" s="104"/>
      <c r="IGO660" s="60"/>
      <c r="IGP660" s="61"/>
      <c r="IGQ660" s="104"/>
      <c r="IGR660" s="60"/>
      <c r="IGS660" s="61"/>
      <c r="IGT660" s="104"/>
      <c r="IGU660" s="60"/>
      <c r="IGV660" s="61"/>
      <c r="IGW660" s="104"/>
      <c r="IGX660" s="60"/>
      <c r="IGY660" s="61"/>
      <c r="IGZ660" s="104"/>
      <c r="IHA660" s="60"/>
      <c r="IHB660" s="61"/>
      <c r="IHC660" s="104"/>
      <c r="IHD660" s="60"/>
      <c r="IHE660" s="61"/>
      <c r="IHF660" s="104"/>
      <c r="IHG660" s="60"/>
      <c r="IHH660" s="61"/>
      <c r="IHI660" s="104"/>
      <c r="IHJ660" s="60"/>
      <c r="IHK660" s="61"/>
      <c r="IHL660" s="104"/>
      <c r="IHM660" s="60"/>
      <c r="IHN660" s="61"/>
      <c r="IHO660" s="104"/>
      <c r="IHP660" s="60"/>
      <c r="IHQ660" s="61"/>
      <c r="IHR660" s="104"/>
      <c r="IHS660" s="60"/>
      <c r="IHT660" s="61"/>
      <c r="IHU660" s="104"/>
      <c r="IHV660" s="60"/>
      <c r="IHW660" s="61"/>
      <c r="IHX660" s="104"/>
      <c r="IHY660" s="60"/>
      <c r="IHZ660" s="61"/>
      <c r="IIA660" s="104"/>
      <c r="IIB660" s="60"/>
      <c r="IIC660" s="61"/>
      <c r="IID660" s="104"/>
      <c r="IIE660" s="60"/>
      <c r="IIF660" s="61"/>
      <c r="IIG660" s="104"/>
      <c r="IIH660" s="60"/>
      <c r="III660" s="61"/>
      <c r="IIJ660" s="104"/>
      <c r="IIK660" s="60"/>
      <c r="IIL660" s="61"/>
      <c r="IIM660" s="104"/>
      <c r="IIN660" s="60"/>
      <c r="IIO660" s="61"/>
      <c r="IIP660" s="104"/>
      <c r="IIQ660" s="60"/>
      <c r="IIR660" s="61"/>
      <c r="IIS660" s="104"/>
      <c r="IIT660" s="60"/>
      <c r="IIU660" s="61"/>
      <c r="IIV660" s="104"/>
      <c r="IIW660" s="60"/>
      <c r="IIX660" s="61"/>
      <c r="IIY660" s="104"/>
      <c r="IIZ660" s="60"/>
      <c r="IJA660" s="61"/>
      <c r="IJB660" s="104"/>
      <c r="IJC660" s="60"/>
      <c r="IJD660" s="61"/>
      <c r="IJE660" s="104"/>
      <c r="IJF660" s="60"/>
      <c r="IJG660" s="61"/>
      <c r="IJH660" s="104"/>
      <c r="IJI660" s="60"/>
      <c r="IJJ660" s="61"/>
      <c r="IJK660" s="104"/>
      <c r="IJL660" s="60"/>
      <c r="IJM660" s="61"/>
      <c r="IJN660" s="104"/>
      <c r="IJO660" s="60"/>
      <c r="IJP660" s="61"/>
      <c r="IJQ660" s="104"/>
      <c r="IJR660" s="60"/>
      <c r="IJS660" s="61"/>
      <c r="IJT660" s="104"/>
      <c r="IJU660" s="60"/>
      <c r="IJV660" s="61"/>
      <c r="IJW660" s="104"/>
      <c r="IJX660" s="60"/>
      <c r="IJY660" s="61"/>
      <c r="IJZ660" s="104"/>
      <c r="IKA660" s="60"/>
      <c r="IKB660" s="61"/>
      <c r="IKC660" s="104"/>
      <c r="IKD660" s="60"/>
      <c r="IKE660" s="61"/>
      <c r="IKF660" s="104"/>
      <c r="IKG660" s="60"/>
      <c r="IKH660" s="61"/>
      <c r="IKI660" s="104"/>
      <c r="IKJ660" s="60"/>
      <c r="IKK660" s="61"/>
      <c r="IKL660" s="104"/>
      <c r="IKM660" s="60"/>
      <c r="IKN660" s="61"/>
      <c r="IKO660" s="104"/>
      <c r="IKP660" s="60"/>
      <c r="IKQ660" s="61"/>
      <c r="IKR660" s="104"/>
      <c r="IKS660" s="60"/>
      <c r="IKT660" s="61"/>
      <c r="IKU660" s="104"/>
      <c r="IKV660" s="60"/>
      <c r="IKW660" s="61"/>
      <c r="IKX660" s="104"/>
      <c r="IKY660" s="60"/>
      <c r="IKZ660" s="61"/>
      <c r="ILA660" s="104"/>
      <c r="ILB660" s="60"/>
      <c r="ILC660" s="61"/>
      <c r="ILD660" s="104"/>
      <c r="ILE660" s="60"/>
      <c r="ILF660" s="61"/>
      <c r="ILG660" s="104"/>
      <c r="ILH660" s="60"/>
      <c r="ILI660" s="61"/>
      <c r="ILJ660" s="104"/>
      <c r="ILK660" s="60"/>
      <c r="ILL660" s="61"/>
      <c r="ILM660" s="104"/>
      <c r="ILN660" s="60"/>
      <c r="ILO660" s="61"/>
      <c r="ILP660" s="104"/>
      <c r="ILQ660" s="60"/>
      <c r="ILR660" s="61"/>
      <c r="ILS660" s="104"/>
      <c r="ILT660" s="60"/>
      <c r="ILU660" s="61"/>
      <c r="ILV660" s="104"/>
      <c r="ILW660" s="60"/>
      <c r="ILX660" s="61"/>
      <c r="ILY660" s="104"/>
      <c r="ILZ660" s="60"/>
      <c r="IMA660" s="61"/>
      <c r="IMB660" s="104"/>
      <c r="IMC660" s="60"/>
      <c r="IMD660" s="61"/>
      <c r="IME660" s="104"/>
      <c r="IMF660" s="60"/>
      <c r="IMG660" s="61"/>
      <c r="IMH660" s="104"/>
      <c r="IMI660" s="60"/>
      <c r="IMJ660" s="61"/>
      <c r="IMK660" s="104"/>
      <c r="IML660" s="60"/>
      <c r="IMM660" s="61"/>
      <c r="IMN660" s="104"/>
      <c r="IMO660" s="60"/>
      <c r="IMP660" s="61"/>
      <c r="IMQ660" s="104"/>
      <c r="IMR660" s="60"/>
      <c r="IMS660" s="61"/>
      <c r="IMT660" s="104"/>
      <c r="IMU660" s="60"/>
      <c r="IMV660" s="61"/>
      <c r="IMW660" s="104"/>
      <c r="IMX660" s="60"/>
      <c r="IMY660" s="61"/>
      <c r="IMZ660" s="104"/>
      <c r="INA660" s="60"/>
      <c r="INB660" s="61"/>
      <c r="INC660" s="104"/>
      <c r="IND660" s="60"/>
      <c r="INE660" s="61"/>
      <c r="INF660" s="104"/>
      <c r="ING660" s="60"/>
      <c r="INH660" s="61"/>
      <c r="INI660" s="104"/>
      <c r="INJ660" s="60"/>
      <c r="INK660" s="61"/>
      <c r="INL660" s="104"/>
      <c r="INM660" s="60"/>
      <c r="INN660" s="61"/>
      <c r="INO660" s="104"/>
      <c r="INP660" s="60"/>
      <c r="INQ660" s="61"/>
      <c r="INR660" s="104"/>
      <c r="INS660" s="60"/>
      <c r="INT660" s="61"/>
      <c r="INU660" s="104"/>
      <c r="INV660" s="60"/>
      <c r="INW660" s="61"/>
      <c r="INX660" s="104"/>
      <c r="INY660" s="60"/>
      <c r="INZ660" s="61"/>
      <c r="IOA660" s="104"/>
      <c r="IOB660" s="60"/>
      <c r="IOC660" s="61"/>
      <c r="IOD660" s="104"/>
      <c r="IOE660" s="60"/>
      <c r="IOF660" s="61"/>
      <c r="IOG660" s="104"/>
      <c r="IOH660" s="60"/>
      <c r="IOI660" s="61"/>
      <c r="IOJ660" s="104"/>
      <c r="IOK660" s="60"/>
      <c r="IOL660" s="61"/>
      <c r="IOM660" s="104"/>
      <c r="ION660" s="60"/>
      <c r="IOO660" s="61"/>
      <c r="IOP660" s="104"/>
      <c r="IOQ660" s="60"/>
      <c r="IOR660" s="61"/>
      <c r="IOS660" s="104"/>
      <c r="IOT660" s="60"/>
      <c r="IOU660" s="61"/>
      <c r="IOV660" s="104"/>
      <c r="IOW660" s="60"/>
      <c r="IOX660" s="61"/>
      <c r="IOY660" s="104"/>
      <c r="IOZ660" s="60"/>
      <c r="IPA660" s="61"/>
      <c r="IPB660" s="104"/>
      <c r="IPC660" s="60"/>
      <c r="IPD660" s="61"/>
      <c r="IPE660" s="104"/>
      <c r="IPF660" s="60"/>
      <c r="IPG660" s="61"/>
      <c r="IPH660" s="104"/>
      <c r="IPI660" s="60"/>
      <c r="IPJ660" s="61"/>
      <c r="IPK660" s="104"/>
      <c r="IPL660" s="60"/>
      <c r="IPM660" s="61"/>
      <c r="IPN660" s="104"/>
      <c r="IPO660" s="60"/>
      <c r="IPP660" s="61"/>
      <c r="IPQ660" s="104"/>
      <c r="IPR660" s="60"/>
      <c r="IPS660" s="61"/>
      <c r="IPT660" s="104"/>
      <c r="IPU660" s="60"/>
      <c r="IPV660" s="61"/>
      <c r="IPW660" s="104"/>
      <c r="IPX660" s="60"/>
      <c r="IPY660" s="61"/>
      <c r="IPZ660" s="104"/>
      <c r="IQA660" s="60"/>
      <c r="IQB660" s="61"/>
      <c r="IQC660" s="104"/>
      <c r="IQD660" s="60"/>
      <c r="IQE660" s="61"/>
      <c r="IQF660" s="104"/>
      <c r="IQG660" s="60"/>
      <c r="IQH660" s="61"/>
      <c r="IQI660" s="104"/>
      <c r="IQJ660" s="60"/>
      <c r="IQK660" s="61"/>
      <c r="IQL660" s="104"/>
      <c r="IQM660" s="60"/>
      <c r="IQN660" s="61"/>
      <c r="IQO660" s="104"/>
      <c r="IQP660" s="60"/>
      <c r="IQQ660" s="61"/>
      <c r="IQR660" s="104"/>
      <c r="IQS660" s="60"/>
      <c r="IQT660" s="61"/>
      <c r="IQU660" s="104"/>
      <c r="IQV660" s="60"/>
      <c r="IQW660" s="61"/>
      <c r="IQX660" s="104"/>
      <c r="IQY660" s="60"/>
      <c r="IQZ660" s="61"/>
      <c r="IRA660" s="104"/>
      <c r="IRB660" s="60"/>
      <c r="IRC660" s="61"/>
      <c r="IRD660" s="104"/>
      <c r="IRE660" s="60"/>
      <c r="IRF660" s="61"/>
      <c r="IRG660" s="104"/>
      <c r="IRH660" s="60"/>
      <c r="IRI660" s="61"/>
      <c r="IRJ660" s="104"/>
      <c r="IRK660" s="60"/>
      <c r="IRL660" s="61"/>
      <c r="IRM660" s="104"/>
      <c r="IRN660" s="60"/>
      <c r="IRO660" s="61"/>
      <c r="IRP660" s="104"/>
      <c r="IRQ660" s="60"/>
      <c r="IRR660" s="61"/>
      <c r="IRS660" s="104"/>
      <c r="IRT660" s="60"/>
      <c r="IRU660" s="61"/>
      <c r="IRV660" s="104"/>
      <c r="IRW660" s="60"/>
      <c r="IRX660" s="61"/>
      <c r="IRY660" s="104"/>
      <c r="IRZ660" s="60"/>
      <c r="ISA660" s="61"/>
      <c r="ISB660" s="104"/>
      <c r="ISC660" s="60"/>
      <c r="ISD660" s="61"/>
      <c r="ISE660" s="104"/>
      <c r="ISF660" s="60"/>
      <c r="ISG660" s="61"/>
      <c r="ISH660" s="104"/>
      <c r="ISI660" s="60"/>
      <c r="ISJ660" s="61"/>
      <c r="ISK660" s="104"/>
      <c r="ISL660" s="60"/>
      <c r="ISM660" s="61"/>
      <c r="ISN660" s="104"/>
      <c r="ISO660" s="60"/>
      <c r="ISP660" s="61"/>
      <c r="ISQ660" s="104"/>
      <c r="ISR660" s="60"/>
      <c r="ISS660" s="61"/>
      <c r="IST660" s="104"/>
      <c r="ISU660" s="60"/>
      <c r="ISV660" s="61"/>
      <c r="ISW660" s="104"/>
      <c r="ISX660" s="60"/>
      <c r="ISY660" s="61"/>
      <c r="ISZ660" s="104"/>
      <c r="ITA660" s="60"/>
      <c r="ITB660" s="61"/>
      <c r="ITC660" s="104"/>
      <c r="ITD660" s="60"/>
      <c r="ITE660" s="61"/>
      <c r="ITF660" s="104"/>
      <c r="ITG660" s="60"/>
      <c r="ITH660" s="61"/>
      <c r="ITI660" s="104"/>
      <c r="ITJ660" s="60"/>
      <c r="ITK660" s="61"/>
      <c r="ITL660" s="104"/>
      <c r="ITM660" s="60"/>
      <c r="ITN660" s="61"/>
      <c r="ITO660" s="104"/>
      <c r="ITP660" s="60"/>
      <c r="ITQ660" s="61"/>
      <c r="ITR660" s="104"/>
      <c r="ITS660" s="60"/>
      <c r="ITT660" s="61"/>
      <c r="ITU660" s="104"/>
      <c r="ITV660" s="60"/>
      <c r="ITW660" s="61"/>
      <c r="ITX660" s="104"/>
      <c r="ITY660" s="60"/>
      <c r="ITZ660" s="61"/>
      <c r="IUA660" s="104"/>
      <c r="IUB660" s="60"/>
      <c r="IUC660" s="61"/>
      <c r="IUD660" s="104"/>
      <c r="IUE660" s="60"/>
      <c r="IUF660" s="61"/>
      <c r="IUG660" s="104"/>
      <c r="IUH660" s="60"/>
      <c r="IUI660" s="61"/>
      <c r="IUJ660" s="104"/>
      <c r="IUK660" s="60"/>
      <c r="IUL660" s="61"/>
      <c r="IUM660" s="104"/>
      <c r="IUN660" s="60"/>
      <c r="IUO660" s="61"/>
      <c r="IUP660" s="104"/>
      <c r="IUQ660" s="60"/>
      <c r="IUR660" s="61"/>
      <c r="IUS660" s="104"/>
      <c r="IUT660" s="60"/>
      <c r="IUU660" s="61"/>
      <c r="IUV660" s="104"/>
      <c r="IUW660" s="60"/>
      <c r="IUX660" s="61"/>
      <c r="IUY660" s="104"/>
      <c r="IUZ660" s="60"/>
      <c r="IVA660" s="61"/>
      <c r="IVB660" s="104"/>
      <c r="IVC660" s="60"/>
      <c r="IVD660" s="61"/>
      <c r="IVE660" s="104"/>
      <c r="IVF660" s="60"/>
      <c r="IVG660" s="61"/>
      <c r="IVH660" s="104"/>
      <c r="IVI660" s="60"/>
      <c r="IVJ660" s="61"/>
      <c r="IVK660" s="104"/>
      <c r="IVL660" s="60"/>
      <c r="IVM660" s="61"/>
      <c r="IVN660" s="104"/>
      <c r="IVO660" s="60"/>
      <c r="IVP660" s="61"/>
      <c r="IVQ660" s="104"/>
      <c r="IVR660" s="60"/>
      <c r="IVS660" s="61"/>
      <c r="IVT660" s="104"/>
      <c r="IVU660" s="60"/>
      <c r="IVV660" s="61"/>
      <c r="IVW660" s="104"/>
      <c r="IVX660" s="60"/>
      <c r="IVY660" s="61"/>
      <c r="IVZ660" s="104"/>
      <c r="IWA660" s="60"/>
      <c r="IWB660" s="61"/>
      <c r="IWC660" s="104"/>
      <c r="IWD660" s="60"/>
      <c r="IWE660" s="61"/>
      <c r="IWF660" s="104"/>
      <c r="IWG660" s="60"/>
      <c r="IWH660" s="61"/>
      <c r="IWI660" s="104"/>
      <c r="IWJ660" s="60"/>
      <c r="IWK660" s="61"/>
      <c r="IWL660" s="104"/>
      <c r="IWM660" s="60"/>
      <c r="IWN660" s="61"/>
      <c r="IWO660" s="104"/>
      <c r="IWP660" s="60"/>
      <c r="IWQ660" s="61"/>
      <c r="IWR660" s="104"/>
      <c r="IWS660" s="60"/>
      <c r="IWT660" s="61"/>
      <c r="IWU660" s="104"/>
      <c r="IWV660" s="60"/>
      <c r="IWW660" s="61"/>
      <c r="IWX660" s="104"/>
      <c r="IWY660" s="60"/>
      <c r="IWZ660" s="61"/>
      <c r="IXA660" s="104"/>
      <c r="IXB660" s="60"/>
      <c r="IXC660" s="61"/>
      <c r="IXD660" s="104"/>
      <c r="IXE660" s="60"/>
      <c r="IXF660" s="61"/>
      <c r="IXG660" s="104"/>
      <c r="IXH660" s="60"/>
      <c r="IXI660" s="61"/>
      <c r="IXJ660" s="104"/>
      <c r="IXK660" s="60"/>
      <c r="IXL660" s="61"/>
      <c r="IXM660" s="104"/>
      <c r="IXN660" s="60"/>
      <c r="IXO660" s="61"/>
      <c r="IXP660" s="104"/>
      <c r="IXQ660" s="60"/>
      <c r="IXR660" s="61"/>
      <c r="IXS660" s="104"/>
      <c r="IXT660" s="60"/>
      <c r="IXU660" s="61"/>
      <c r="IXV660" s="104"/>
      <c r="IXW660" s="60"/>
      <c r="IXX660" s="61"/>
      <c r="IXY660" s="104"/>
      <c r="IXZ660" s="60"/>
      <c r="IYA660" s="61"/>
      <c r="IYB660" s="104"/>
      <c r="IYC660" s="60"/>
      <c r="IYD660" s="61"/>
      <c r="IYE660" s="104"/>
      <c r="IYF660" s="60"/>
      <c r="IYG660" s="61"/>
      <c r="IYH660" s="104"/>
      <c r="IYI660" s="60"/>
      <c r="IYJ660" s="61"/>
      <c r="IYK660" s="104"/>
      <c r="IYL660" s="60"/>
      <c r="IYM660" s="61"/>
      <c r="IYN660" s="104"/>
      <c r="IYO660" s="60"/>
      <c r="IYP660" s="61"/>
      <c r="IYQ660" s="104"/>
      <c r="IYR660" s="60"/>
      <c r="IYS660" s="61"/>
      <c r="IYT660" s="104"/>
      <c r="IYU660" s="60"/>
      <c r="IYV660" s="61"/>
      <c r="IYW660" s="104"/>
      <c r="IYX660" s="60"/>
      <c r="IYY660" s="61"/>
      <c r="IYZ660" s="104"/>
      <c r="IZA660" s="60"/>
      <c r="IZB660" s="61"/>
      <c r="IZC660" s="104"/>
      <c r="IZD660" s="60"/>
      <c r="IZE660" s="61"/>
      <c r="IZF660" s="104"/>
      <c r="IZG660" s="60"/>
      <c r="IZH660" s="61"/>
      <c r="IZI660" s="104"/>
      <c r="IZJ660" s="60"/>
      <c r="IZK660" s="61"/>
      <c r="IZL660" s="104"/>
      <c r="IZM660" s="60"/>
      <c r="IZN660" s="61"/>
      <c r="IZO660" s="104"/>
      <c r="IZP660" s="60"/>
      <c r="IZQ660" s="61"/>
      <c r="IZR660" s="104"/>
      <c r="IZS660" s="60"/>
      <c r="IZT660" s="61"/>
      <c r="IZU660" s="104"/>
      <c r="IZV660" s="60"/>
      <c r="IZW660" s="61"/>
      <c r="IZX660" s="104"/>
      <c r="IZY660" s="60"/>
      <c r="IZZ660" s="61"/>
      <c r="JAA660" s="104"/>
      <c r="JAB660" s="60"/>
      <c r="JAC660" s="61"/>
      <c r="JAD660" s="104"/>
      <c r="JAE660" s="60"/>
      <c r="JAF660" s="61"/>
      <c r="JAG660" s="104"/>
      <c r="JAH660" s="60"/>
      <c r="JAI660" s="61"/>
      <c r="JAJ660" s="104"/>
      <c r="JAK660" s="60"/>
      <c r="JAL660" s="61"/>
      <c r="JAM660" s="104"/>
      <c r="JAN660" s="60"/>
      <c r="JAO660" s="61"/>
      <c r="JAP660" s="104"/>
      <c r="JAQ660" s="60"/>
      <c r="JAR660" s="61"/>
      <c r="JAS660" s="104"/>
      <c r="JAT660" s="60"/>
      <c r="JAU660" s="61"/>
      <c r="JAV660" s="104"/>
      <c r="JAW660" s="60"/>
      <c r="JAX660" s="61"/>
      <c r="JAY660" s="104"/>
      <c r="JAZ660" s="60"/>
      <c r="JBA660" s="61"/>
      <c r="JBB660" s="104"/>
      <c r="JBC660" s="60"/>
      <c r="JBD660" s="61"/>
      <c r="JBE660" s="104"/>
      <c r="JBF660" s="60"/>
      <c r="JBG660" s="61"/>
      <c r="JBH660" s="104"/>
      <c r="JBI660" s="60"/>
      <c r="JBJ660" s="61"/>
      <c r="JBK660" s="104"/>
      <c r="JBL660" s="60"/>
      <c r="JBM660" s="61"/>
      <c r="JBN660" s="104"/>
      <c r="JBO660" s="60"/>
      <c r="JBP660" s="61"/>
      <c r="JBQ660" s="104"/>
      <c r="JBR660" s="60"/>
      <c r="JBS660" s="61"/>
      <c r="JBT660" s="104"/>
      <c r="JBU660" s="60"/>
      <c r="JBV660" s="61"/>
      <c r="JBW660" s="104"/>
      <c r="JBX660" s="60"/>
      <c r="JBY660" s="61"/>
      <c r="JBZ660" s="104"/>
      <c r="JCA660" s="60"/>
      <c r="JCB660" s="61"/>
      <c r="JCC660" s="104"/>
      <c r="JCD660" s="60"/>
      <c r="JCE660" s="61"/>
      <c r="JCF660" s="104"/>
      <c r="JCG660" s="60"/>
      <c r="JCH660" s="61"/>
      <c r="JCI660" s="104"/>
      <c r="JCJ660" s="60"/>
      <c r="JCK660" s="61"/>
      <c r="JCL660" s="104"/>
      <c r="JCM660" s="60"/>
      <c r="JCN660" s="61"/>
      <c r="JCO660" s="104"/>
      <c r="JCP660" s="60"/>
      <c r="JCQ660" s="61"/>
      <c r="JCR660" s="104"/>
      <c r="JCS660" s="60"/>
      <c r="JCT660" s="61"/>
      <c r="JCU660" s="104"/>
      <c r="JCV660" s="60"/>
      <c r="JCW660" s="61"/>
      <c r="JCX660" s="104"/>
      <c r="JCY660" s="60"/>
      <c r="JCZ660" s="61"/>
      <c r="JDA660" s="104"/>
      <c r="JDB660" s="60"/>
      <c r="JDC660" s="61"/>
      <c r="JDD660" s="104"/>
      <c r="JDE660" s="60"/>
      <c r="JDF660" s="61"/>
      <c r="JDG660" s="104"/>
      <c r="JDH660" s="60"/>
      <c r="JDI660" s="61"/>
      <c r="JDJ660" s="104"/>
      <c r="JDK660" s="60"/>
      <c r="JDL660" s="61"/>
      <c r="JDM660" s="104"/>
      <c r="JDN660" s="60"/>
      <c r="JDO660" s="61"/>
      <c r="JDP660" s="104"/>
      <c r="JDQ660" s="60"/>
      <c r="JDR660" s="61"/>
      <c r="JDS660" s="104"/>
      <c r="JDT660" s="60"/>
      <c r="JDU660" s="61"/>
      <c r="JDV660" s="104"/>
      <c r="JDW660" s="60"/>
      <c r="JDX660" s="61"/>
      <c r="JDY660" s="104"/>
      <c r="JDZ660" s="60"/>
      <c r="JEA660" s="61"/>
      <c r="JEB660" s="104"/>
      <c r="JEC660" s="60"/>
      <c r="JED660" s="61"/>
      <c r="JEE660" s="104"/>
      <c r="JEF660" s="60"/>
      <c r="JEG660" s="61"/>
      <c r="JEH660" s="104"/>
      <c r="JEI660" s="60"/>
      <c r="JEJ660" s="61"/>
      <c r="JEK660" s="104"/>
      <c r="JEL660" s="60"/>
      <c r="JEM660" s="61"/>
      <c r="JEN660" s="104"/>
      <c r="JEO660" s="60"/>
      <c r="JEP660" s="61"/>
      <c r="JEQ660" s="104"/>
      <c r="JER660" s="60"/>
      <c r="JES660" s="61"/>
      <c r="JET660" s="104"/>
      <c r="JEU660" s="60"/>
      <c r="JEV660" s="61"/>
      <c r="JEW660" s="104"/>
      <c r="JEX660" s="60"/>
      <c r="JEY660" s="61"/>
      <c r="JEZ660" s="104"/>
      <c r="JFA660" s="60"/>
      <c r="JFB660" s="61"/>
      <c r="JFC660" s="104"/>
      <c r="JFD660" s="60"/>
      <c r="JFE660" s="61"/>
      <c r="JFF660" s="104"/>
      <c r="JFG660" s="60"/>
      <c r="JFH660" s="61"/>
      <c r="JFI660" s="104"/>
      <c r="JFJ660" s="60"/>
      <c r="JFK660" s="61"/>
      <c r="JFL660" s="104"/>
      <c r="JFM660" s="60"/>
      <c r="JFN660" s="61"/>
      <c r="JFO660" s="104"/>
      <c r="JFP660" s="60"/>
      <c r="JFQ660" s="61"/>
      <c r="JFR660" s="104"/>
      <c r="JFS660" s="60"/>
      <c r="JFT660" s="61"/>
      <c r="JFU660" s="104"/>
      <c r="JFV660" s="60"/>
      <c r="JFW660" s="61"/>
      <c r="JFX660" s="104"/>
      <c r="JFY660" s="60"/>
      <c r="JFZ660" s="61"/>
      <c r="JGA660" s="104"/>
      <c r="JGB660" s="60"/>
      <c r="JGC660" s="61"/>
      <c r="JGD660" s="104"/>
      <c r="JGE660" s="60"/>
      <c r="JGF660" s="61"/>
      <c r="JGG660" s="104"/>
      <c r="JGH660" s="60"/>
      <c r="JGI660" s="61"/>
      <c r="JGJ660" s="104"/>
      <c r="JGK660" s="60"/>
      <c r="JGL660" s="61"/>
      <c r="JGM660" s="104"/>
      <c r="JGN660" s="60"/>
      <c r="JGO660" s="61"/>
      <c r="JGP660" s="104"/>
      <c r="JGQ660" s="60"/>
      <c r="JGR660" s="61"/>
      <c r="JGS660" s="104"/>
      <c r="JGT660" s="60"/>
      <c r="JGU660" s="61"/>
      <c r="JGV660" s="104"/>
      <c r="JGW660" s="60"/>
      <c r="JGX660" s="61"/>
      <c r="JGY660" s="104"/>
      <c r="JGZ660" s="60"/>
      <c r="JHA660" s="61"/>
      <c r="JHB660" s="104"/>
      <c r="JHC660" s="60"/>
      <c r="JHD660" s="61"/>
      <c r="JHE660" s="104"/>
      <c r="JHF660" s="60"/>
      <c r="JHG660" s="61"/>
      <c r="JHH660" s="104"/>
      <c r="JHI660" s="60"/>
      <c r="JHJ660" s="61"/>
      <c r="JHK660" s="104"/>
      <c r="JHL660" s="60"/>
      <c r="JHM660" s="61"/>
      <c r="JHN660" s="104"/>
      <c r="JHO660" s="60"/>
      <c r="JHP660" s="61"/>
      <c r="JHQ660" s="104"/>
      <c r="JHR660" s="60"/>
      <c r="JHS660" s="61"/>
      <c r="JHT660" s="104"/>
      <c r="JHU660" s="60"/>
      <c r="JHV660" s="61"/>
      <c r="JHW660" s="104"/>
      <c r="JHX660" s="60"/>
      <c r="JHY660" s="61"/>
      <c r="JHZ660" s="104"/>
      <c r="JIA660" s="60"/>
      <c r="JIB660" s="61"/>
      <c r="JIC660" s="104"/>
      <c r="JID660" s="60"/>
      <c r="JIE660" s="61"/>
      <c r="JIF660" s="104"/>
      <c r="JIG660" s="60"/>
      <c r="JIH660" s="61"/>
      <c r="JII660" s="104"/>
      <c r="JIJ660" s="60"/>
      <c r="JIK660" s="61"/>
      <c r="JIL660" s="104"/>
      <c r="JIM660" s="60"/>
      <c r="JIN660" s="61"/>
      <c r="JIO660" s="104"/>
      <c r="JIP660" s="60"/>
      <c r="JIQ660" s="61"/>
      <c r="JIR660" s="104"/>
      <c r="JIS660" s="60"/>
      <c r="JIT660" s="61"/>
      <c r="JIU660" s="104"/>
      <c r="JIV660" s="60"/>
      <c r="JIW660" s="61"/>
      <c r="JIX660" s="104"/>
      <c r="JIY660" s="60"/>
      <c r="JIZ660" s="61"/>
      <c r="JJA660" s="104"/>
      <c r="JJB660" s="60"/>
      <c r="JJC660" s="61"/>
      <c r="JJD660" s="104"/>
      <c r="JJE660" s="60"/>
      <c r="JJF660" s="61"/>
      <c r="JJG660" s="104"/>
      <c r="JJH660" s="60"/>
      <c r="JJI660" s="61"/>
      <c r="JJJ660" s="104"/>
      <c r="JJK660" s="60"/>
      <c r="JJL660" s="61"/>
      <c r="JJM660" s="104"/>
      <c r="JJN660" s="60"/>
      <c r="JJO660" s="61"/>
      <c r="JJP660" s="104"/>
      <c r="JJQ660" s="60"/>
      <c r="JJR660" s="61"/>
      <c r="JJS660" s="104"/>
      <c r="JJT660" s="60"/>
      <c r="JJU660" s="61"/>
      <c r="JJV660" s="104"/>
      <c r="JJW660" s="60"/>
      <c r="JJX660" s="61"/>
      <c r="JJY660" s="104"/>
      <c r="JJZ660" s="60"/>
      <c r="JKA660" s="61"/>
      <c r="JKB660" s="104"/>
      <c r="JKC660" s="60"/>
      <c r="JKD660" s="61"/>
      <c r="JKE660" s="104"/>
      <c r="JKF660" s="60"/>
      <c r="JKG660" s="61"/>
      <c r="JKH660" s="104"/>
      <c r="JKI660" s="60"/>
      <c r="JKJ660" s="61"/>
      <c r="JKK660" s="104"/>
      <c r="JKL660" s="60"/>
      <c r="JKM660" s="61"/>
      <c r="JKN660" s="104"/>
      <c r="JKO660" s="60"/>
      <c r="JKP660" s="61"/>
      <c r="JKQ660" s="104"/>
      <c r="JKR660" s="60"/>
      <c r="JKS660" s="61"/>
      <c r="JKT660" s="104"/>
      <c r="JKU660" s="60"/>
      <c r="JKV660" s="61"/>
      <c r="JKW660" s="104"/>
      <c r="JKX660" s="60"/>
      <c r="JKY660" s="61"/>
      <c r="JKZ660" s="104"/>
      <c r="JLA660" s="60"/>
      <c r="JLB660" s="61"/>
      <c r="JLC660" s="104"/>
      <c r="JLD660" s="60"/>
      <c r="JLE660" s="61"/>
      <c r="JLF660" s="104"/>
      <c r="JLG660" s="60"/>
      <c r="JLH660" s="61"/>
      <c r="JLI660" s="104"/>
      <c r="JLJ660" s="60"/>
      <c r="JLK660" s="61"/>
      <c r="JLL660" s="104"/>
      <c r="JLM660" s="60"/>
      <c r="JLN660" s="61"/>
      <c r="JLO660" s="104"/>
      <c r="JLP660" s="60"/>
      <c r="JLQ660" s="61"/>
      <c r="JLR660" s="104"/>
      <c r="JLS660" s="60"/>
      <c r="JLT660" s="61"/>
      <c r="JLU660" s="104"/>
      <c r="JLV660" s="60"/>
      <c r="JLW660" s="61"/>
      <c r="JLX660" s="104"/>
      <c r="JLY660" s="60"/>
      <c r="JLZ660" s="61"/>
      <c r="JMA660" s="104"/>
      <c r="JMB660" s="60"/>
      <c r="JMC660" s="61"/>
      <c r="JMD660" s="104"/>
      <c r="JME660" s="60"/>
      <c r="JMF660" s="61"/>
      <c r="JMG660" s="104"/>
      <c r="JMH660" s="60"/>
      <c r="JMI660" s="61"/>
      <c r="JMJ660" s="104"/>
      <c r="JMK660" s="60"/>
      <c r="JML660" s="61"/>
      <c r="JMM660" s="104"/>
      <c r="JMN660" s="60"/>
      <c r="JMO660" s="61"/>
      <c r="JMP660" s="104"/>
      <c r="JMQ660" s="60"/>
      <c r="JMR660" s="61"/>
      <c r="JMS660" s="104"/>
      <c r="JMT660" s="60"/>
      <c r="JMU660" s="61"/>
      <c r="JMV660" s="104"/>
      <c r="JMW660" s="60"/>
      <c r="JMX660" s="61"/>
      <c r="JMY660" s="104"/>
      <c r="JMZ660" s="60"/>
      <c r="JNA660" s="61"/>
      <c r="JNB660" s="104"/>
      <c r="JNC660" s="60"/>
      <c r="JND660" s="61"/>
      <c r="JNE660" s="104"/>
      <c r="JNF660" s="60"/>
      <c r="JNG660" s="61"/>
      <c r="JNH660" s="104"/>
      <c r="JNI660" s="60"/>
      <c r="JNJ660" s="61"/>
      <c r="JNK660" s="104"/>
      <c r="JNL660" s="60"/>
      <c r="JNM660" s="61"/>
      <c r="JNN660" s="104"/>
      <c r="JNO660" s="60"/>
      <c r="JNP660" s="61"/>
      <c r="JNQ660" s="104"/>
      <c r="JNR660" s="60"/>
      <c r="JNS660" s="61"/>
      <c r="JNT660" s="104"/>
      <c r="JNU660" s="60"/>
      <c r="JNV660" s="61"/>
      <c r="JNW660" s="104"/>
      <c r="JNX660" s="60"/>
      <c r="JNY660" s="61"/>
      <c r="JNZ660" s="104"/>
      <c r="JOA660" s="60"/>
      <c r="JOB660" s="61"/>
      <c r="JOC660" s="104"/>
      <c r="JOD660" s="60"/>
      <c r="JOE660" s="61"/>
      <c r="JOF660" s="104"/>
      <c r="JOG660" s="60"/>
      <c r="JOH660" s="61"/>
      <c r="JOI660" s="104"/>
      <c r="JOJ660" s="60"/>
      <c r="JOK660" s="61"/>
      <c r="JOL660" s="104"/>
      <c r="JOM660" s="60"/>
      <c r="JON660" s="61"/>
      <c r="JOO660" s="104"/>
      <c r="JOP660" s="60"/>
      <c r="JOQ660" s="61"/>
      <c r="JOR660" s="104"/>
      <c r="JOS660" s="60"/>
      <c r="JOT660" s="61"/>
      <c r="JOU660" s="104"/>
      <c r="JOV660" s="60"/>
      <c r="JOW660" s="61"/>
      <c r="JOX660" s="104"/>
      <c r="JOY660" s="60"/>
      <c r="JOZ660" s="61"/>
      <c r="JPA660" s="104"/>
      <c r="JPB660" s="60"/>
      <c r="JPC660" s="61"/>
      <c r="JPD660" s="104"/>
      <c r="JPE660" s="60"/>
      <c r="JPF660" s="61"/>
      <c r="JPG660" s="104"/>
      <c r="JPH660" s="60"/>
      <c r="JPI660" s="61"/>
      <c r="JPJ660" s="104"/>
      <c r="JPK660" s="60"/>
      <c r="JPL660" s="61"/>
      <c r="JPM660" s="104"/>
      <c r="JPN660" s="60"/>
      <c r="JPO660" s="61"/>
      <c r="JPP660" s="104"/>
      <c r="JPQ660" s="60"/>
      <c r="JPR660" s="61"/>
      <c r="JPS660" s="104"/>
      <c r="JPT660" s="60"/>
      <c r="JPU660" s="61"/>
      <c r="JPV660" s="104"/>
      <c r="JPW660" s="60"/>
      <c r="JPX660" s="61"/>
      <c r="JPY660" s="104"/>
      <c r="JPZ660" s="60"/>
      <c r="JQA660" s="61"/>
      <c r="JQB660" s="104"/>
      <c r="JQC660" s="60"/>
      <c r="JQD660" s="61"/>
      <c r="JQE660" s="104"/>
      <c r="JQF660" s="60"/>
      <c r="JQG660" s="61"/>
      <c r="JQH660" s="104"/>
      <c r="JQI660" s="60"/>
      <c r="JQJ660" s="61"/>
      <c r="JQK660" s="104"/>
      <c r="JQL660" s="60"/>
      <c r="JQM660" s="61"/>
      <c r="JQN660" s="104"/>
      <c r="JQO660" s="60"/>
      <c r="JQP660" s="61"/>
      <c r="JQQ660" s="104"/>
      <c r="JQR660" s="60"/>
      <c r="JQS660" s="61"/>
      <c r="JQT660" s="104"/>
      <c r="JQU660" s="60"/>
      <c r="JQV660" s="61"/>
      <c r="JQW660" s="104"/>
      <c r="JQX660" s="60"/>
      <c r="JQY660" s="61"/>
      <c r="JQZ660" s="104"/>
      <c r="JRA660" s="60"/>
      <c r="JRB660" s="61"/>
      <c r="JRC660" s="104"/>
      <c r="JRD660" s="60"/>
      <c r="JRE660" s="61"/>
      <c r="JRF660" s="104"/>
      <c r="JRG660" s="60"/>
      <c r="JRH660" s="61"/>
      <c r="JRI660" s="104"/>
      <c r="JRJ660" s="60"/>
      <c r="JRK660" s="61"/>
      <c r="JRL660" s="104"/>
      <c r="JRM660" s="60"/>
      <c r="JRN660" s="61"/>
      <c r="JRO660" s="104"/>
      <c r="JRP660" s="60"/>
      <c r="JRQ660" s="61"/>
      <c r="JRR660" s="104"/>
      <c r="JRS660" s="60"/>
      <c r="JRT660" s="61"/>
      <c r="JRU660" s="104"/>
      <c r="JRV660" s="60"/>
      <c r="JRW660" s="61"/>
      <c r="JRX660" s="104"/>
      <c r="JRY660" s="60"/>
      <c r="JRZ660" s="61"/>
      <c r="JSA660" s="104"/>
      <c r="JSB660" s="60"/>
      <c r="JSC660" s="61"/>
      <c r="JSD660" s="104"/>
      <c r="JSE660" s="60"/>
      <c r="JSF660" s="61"/>
      <c r="JSG660" s="104"/>
      <c r="JSH660" s="60"/>
      <c r="JSI660" s="61"/>
      <c r="JSJ660" s="104"/>
      <c r="JSK660" s="60"/>
      <c r="JSL660" s="61"/>
      <c r="JSM660" s="104"/>
      <c r="JSN660" s="60"/>
      <c r="JSO660" s="61"/>
      <c r="JSP660" s="104"/>
      <c r="JSQ660" s="60"/>
      <c r="JSR660" s="61"/>
      <c r="JSS660" s="104"/>
      <c r="JST660" s="60"/>
      <c r="JSU660" s="61"/>
      <c r="JSV660" s="104"/>
      <c r="JSW660" s="60"/>
      <c r="JSX660" s="61"/>
      <c r="JSY660" s="104"/>
      <c r="JSZ660" s="60"/>
      <c r="JTA660" s="61"/>
      <c r="JTB660" s="104"/>
      <c r="JTC660" s="60"/>
      <c r="JTD660" s="61"/>
      <c r="JTE660" s="104"/>
      <c r="JTF660" s="60"/>
      <c r="JTG660" s="61"/>
      <c r="JTH660" s="104"/>
      <c r="JTI660" s="60"/>
      <c r="JTJ660" s="61"/>
      <c r="JTK660" s="104"/>
      <c r="JTL660" s="60"/>
      <c r="JTM660" s="61"/>
      <c r="JTN660" s="104"/>
      <c r="JTO660" s="60"/>
      <c r="JTP660" s="61"/>
      <c r="JTQ660" s="104"/>
      <c r="JTR660" s="60"/>
      <c r="JTS660" s="61"/>
      <c r="JTT660" s="104"/>
      <c r="JTU660" s="60"/>
      <c r="JTV660" s="61"/>
      <c r="JTW660" s="104"/>
      <c r="JTX660" s="60"/>
      <c r="JTY660" s="61"/>
      <c r="JTZ660" s="104"/>
      <c r="JUA660" s="60"/>
      <c r="JUB660" s="61"/>
      <c r="JUC660" s="104"/>
      <c r="JUD660" s="60"/>
      <c r="JUE660" s="61"/>
      <c r="JUF660" s="104"/>
      <c r="JUG660" s="60"/>
      <c r="JUH660" s="61"/>
      <c r="JUI660" s="104"/>
      <c r="JUJ660" s="60"/>
      <c r="JUK660" s="61"/>
      <c r="JUL660" s="104"/>
      <c r="JUM660" s="60"/>
      <c r="JUN660" s="61"/>
      <c r="JUO660" s="104"/>
      <c r="JUP660" s="60"/>
      <c r="JUQ660" s="61"/>
      <c r="JUR660" s="104"/>
      <c r="JUS660" s="60"/>
      <c r="JUT660" s="61"/>
      <c r="JUU660" s="104"/>
      <c r="JUV660" s="60"/>
      <c r="JUW660" s="61"/>
      <c r="JUX660" s="104"/>
      <c r="JUY660" s="60"/>
      <c r="JUZ660" s="61"/>
      <c r="JVA660" s="104"/>
      <c r="JVB660" s="60"/>
      <c r="JVC660" s="61"/>
      <c r="JVD660" s="104"/>
      <c r="JVE660" s="60"/>
      <c r="JVF660" s="61"/>
      <c r="JVG660" s="104"/>
      <c r="JVH660" s="60"/>
      <c r="JVI660" s="61"/>
      <c r="JVJ660" s="104"/>
      <c r="JVK660" s="60"/>
      <c r="JVL660" s="61"/>
      <c r="JVM660" s="104"/>
      <c r="JVN660" s="60"/>
      <c r="JVO660" s="61"/>
      <c r="JVP660" s="104"/>
      <c r="JVQ660" s="60"/>
      <c r="JVR660" s="61"/>
      <c r="JVS660" s="104"/>
      <c r="JVT660" s="60"/>
      <c r="JVU660" s="61"/>
      <c r="JVV660" s="104"/>
      <c r="JVW660" s="60"/>
      <c r="JVX660" s="61"/>
      <c r="JVY660" s="104"/>
      <c r="JVZ660" s="60"/>
      <c r="JWA660" s="61"/>
      <c r="JWB660" s="104"/>
      <c r="JWC660" s="60"/>
      <c r="JWD660" s="61"/>
      <c r="JWE660" s="104"/>
      <c r="JWF660" s="60"/>
      <c r="JWG660" s="61"/>
      <c r="JWH660" s="104"/>
      <c r="JWI660" s="60"/>
      <c r="JWJ660" s="61"/>
      <c r="JWK660" s="104"/>
      <c r="JWL660" s="60"/>
      <c r="JWM660" s="61"/>
      <c r="JWN660" s="104"/>
      <c r="JWO660" s="60"/>
      <c r="JWP660" s="61"/>
      <c r="JWQ660" s="104"/>
      <c r="JWR660" s="60"/>
      <c r="JWS660" s="61"/>
      <c r="JWT660" s="104"/>
      <c r="JWU660" s="60"/>
      <c r="JWV660" s="61"/>
      <c r="JWW660" s="104"/>
      <c r="JWX660" s="60"/>
      <c r="JWY660" s="61"/>
      <c r="JWZ660" s="104"/>
      <c r="JXA660" s="60"/>
      <c r="JXB660" s="61"/>
      <c r="JXC660" s="104"/>
      <c r="JXD660" s="60"/>
      <c r="JXE660" s="61"/>
      <c r="JXF660" s="104"/>
      <c r="JXG660" s="60"/>
      <c r="JXH660" s="61"/>
      <c r="JXI660" s="104"/>
      <c r="JXJ660" s="60"/>
      <c r="JXK660" s="61"/>
      <c r="JXL660" s="104"/>
      <c r="JXM660" s="60"/>
      <c r="JXN660" s="61"/>
      <c r="JXO660" s="104"/>
      <c r="JXP660" s="60"/>
      <c r="JXQ660" s="61"/>
      <c r="JXR660" s="104"/>
      <c r="JXS660" s="60"/>
      <c r="JXT660" s="61"/>
      <c r="JXU660" s="104"/>
      <c r="JXV660" s="60"/>
      <c r="JXW660" s="61"/>
      <c r="JXX660" s="104"/>
      <c r="JXY660" s="60"/>
      <c r="JXZ660" s="61"/>
      <c r="JYA660" s="104"/>
      <c r="JYB660" s="60"/>
      <c r="JYC660" s="61"/>
      <c r="JYD660" s="104"/>
      <c r="JYE660" s="60"/>
      <c r="JYF660" s="61"/>
      <c r="JYG660" s="104"/>
      <c r="JYH660" s="60"/>
      <c r="JYI660" s="61"/>
      <c r="JYJ660" s="104"/>
      <c r="JYK660" s="60"/>
      <c r="JYL660" s="61"/>
      <c r="JYM660" s="104"/>
      <c r="JYN660" s="60"/>
      <c r="JYO660" s="61"/>
      <c r="JYP660" s="104"/>
      <c r="JYQ660" s="60"/>
      <c r="JYR660" s="61"/>
      <c r="JYS660" s="104"/>
      <c r="JYT660" s="60"/>
      <c r="JYU660" s="61"/>
      <c r="JYV660" s="104"/>
      <c r="JYW660" s="60"/>
      <c r="JYX660" s="61"/>
      <c r="JYY660" s="104"/>
      <c r="JYZ660" s="60"/>
      <c r="JZA660" s="61"/>
      <c r="JZB660" s="104"/>
      <c r="JZC660" s="60"/>
      <c r="JZD660" s="61"/>
      <c r="JZE660" s="104"/>
      <c r="JZF660" s="60"/>
      <c r="JZG660" s="61"/>
      <c r="JZH660" s="104"/>
      <c r="JZI660" s="60"/>
      <c r="JZJ660" s="61"/>
      <c r="JZK660" s="104"/>
      <c r="JZL660" s="60"/>
      <c r="JZM660" s="61"/>
      <c r="JZN660" s="104"/>
      <c r="JZO660" s="60"/>
      <c r="JZP660" s="61"/>
      <c r="JZQ660" s="104"/>
      <c r="JZR660" s="60"/>
      <c r="JZS660" s="61"/>
      <c r="JZT660" s="104"/>
      <c r="JZU660" s="60"/>
      <c r="JZV660" s="61"/>
      <c r="JZW660" s="104"/>
      <c r="JZX660" s="60"/>
      <c r="JZY660" s="61"/>
      <c r="JZZ660" s="104"/>
      <c r="KAA660" s="60"/>
      <c r="KAB660" s="61"/>
      <c r="KAC660" s="104"/>
      <c r="KAD660" s="60"/>
      <c r="KAE660" s="61"/>
      <c r="KAF660" s="104"/>
      <c r="KAG660" s="60"/>
      <c r="KAH660" s="61"/>
      <c r="KAI660" s="104"/>
      <c r="KAJ660" s="60"/>
      <c r="KAK660" s="61"/>
      <c r="KAL660" s="104"/>
      <c r="KAM660" s="60"/>
      <c r="KAN660" s="61"/>
      <c r="KAO660" s="104"/>
      <c r="KAP660" s="60"/>
      <c r="KAQ660" s="61"/>
      <c r="KAR660" s="104"/>
      <c r="KAS660" s="60"/>
      <c r="KAT660" s="61"/>
      <c r="KAU660" s="104"/>
      <c r="KAV660" s="60"/>
      <c r="KAW660" s="61"/>
      <c r="KAX660" s="104"/>
      <c r="KAY660" s="60"/>
      <c r="KAZ660" s="61"/>
      <c r="KBA660" s="104"/>
      <c r="KBB660" s="60"/>
      <c r="KBC660" s="61"/>
      <c r="KBD660" s="104"/>
      <c r="KBE660" s="60"/>
      <c r="KBF660" s="61"/>
      <c r="KBG660" s="104"/>
      <c r="KBH660" s="60"/>
      <c r="KBI660" s="61"/>
      <c r="KBJ660" s="104"/>
      <c r="KBK660" s="60"/>
      <c r="KBL660" s="61"/>
      <c r="KBM660" s="104"/>
      <c r="KBN660" s="60"/>
      <c r="KBO660" s="61"/>
      <c r="KBP660" s="104"/>
      <c r="KBQ660" s="60"/>
      <c r="KBR660" s="61"/>
      <c r="KBS660" s="104"/>
      <c r="KBT660" s="60"/>
      <c r="KBU660" s="61"/>
      <c r="KBV660" s="104"/>
      <c r="KBW660" s="60"/>
      <c r="KBX660" s="61"/>
      <c r="KBY660" s="104"/>
      <c r="KBZ660" s="60"/>
      <c r="KCA660" s="61"/>
      <c r="KCB660" s="104"/>
      <c r="KCC660" s="60"/>
      <c r="KCD660" s="61"/>
      <c r="KCE660" s="104"/>
      <c r="KCF660" s="60"/>
      <c r="KCG660" s="61"/>
      <c r="KCH660" s="104"/>
      <c r="KCI660" s="60"/>
      <c r="KCJ660" s="61"/>
      <c r="KCK660" s="104"/>
      <c r="KCL660" s="60"/>
      <c r="KCM660" s="61"/>
      <c r="KCN660" s="104"/>
      <c r="KCO660" s="60"/>
      <c r="KCP660" s="61"/>
      <c r="KCQ660" s="104"/>
      <c r="KCR660" s="60"/>
      <c r="KCS660" s="61"/>
      <c r="KCT660" s="104"/>
      <c r="KCU660" s="60"/>
      <c r="KCV660" s="61"/>
      <c r="KCW660" s="104"/>
      <c r="KCX660" s="60"/>
      <c r="KCY660" s="61"/>
      <c r="KCZ660" s="104"/>
      <c r="KDA660" s="60"/>
      <c r="KDB660" s="61"/>
      <c r="KDC660" s="104"/>
      <c r="KDD660" s="60"/>
      <c r="KDE660" s="61"/>
      <c r="KDF660" s="104"/>
      <c r="KDG660" s="60"/>
      <c r="KDH660" s="61"/>
      <c r="KDI660" s="104"/>
      <c r="KDJ660" s="60"/>
      <c r="KDK660" s="61"/>
      <c r="KDL660" s="104"/>
      <c r="KDM660" s="60"/>
      <c r="KDN660" s="61"/>
      <c r="KDO660" s="104"/>
      <c r="KDP660" s="60"/>
      <c r="KDQ660" s="61"/>
      <c r="KDR660" s="104"/>
      <c r="KDS660" s="60"/>
      <c r="KDT660" s="61"/>
      <c r="KDU660" s="104"/>
      <c r="KDV660" s="60"/>
      <c r="KDW660" s="61"/>
      <c r="KDX660" s="104"/>
      <c r="KDY660" s="60"/>
      <c r="KDZ660" s="61"/>
      <c r="KEA660" s="104"/>
      <c r="KEB660" s="60"/>
      <c r="KEC660" s="61"/>
      <c r="KED660" s="104"/>
      <c r="KEE660" s="60"/>
      <c r="KEF660" s="61"/>
      <c r="KEG660" s="104"/>
      <c r="KEH660" s="60"/>
      <c r="KEI660" s="61"/>
      <c r="KEJ660" s="104"/>
      <c r="KEK660" s="60"/>
      <c r="KEL660" s="61"/>
      <c r="KEM660" s="104"/>
      <c r="KEN660" s="60"/>
      <c r="KEO660" s="61"/>
      <c r="KEP660" s="104"/>
      <c r="KEQ660" s="60"/>
      <c r="KER660" s="61"/>
      <c r="KES660" s="104"/>
      <c r="KET660" s="60"/>
      <c r="KEU660" s="61"/>
      <c r="KEV660" s="104"/>
      <c r="KEW660" s="60"/>
      <c r="KEX660" s="61"/>
      <c r="KEY660" s="104"/>
      <c r="KEZ660" s="60"/>
      <c r="KFA660" s="61"/>
      <c r="KFB660" s="104"/>
      <c r="KFC660" s="60"/>
      <c r="KFD660" s="61"/>
      <c r="KFE660" s="104"/>
      <c r="KFF660" s="60"/>
      <c r="KFG660" s="61"/>
      <c r="KFH660" s="104"/>
      <c r="KFI660" s="60"/>
      <c r="KFJ660" s="61"/>
      <c r="KFK660" s="104"/>
      <c r="KFL660" s="60"/>
      <c r="KFM660" s="61"/>
      <c r="KFN660" s="104"/>
      <c r="KFO660" s="60"/>
      <c r="KFP660" s="61"/>
      <c r="KFQ660" s="104"/>
      <c r="KFR660" s="60"/>
      <c r="KFS660" s="61"/>
      <c r="KFT660" s="104"/>
      <c r="KFU660" s="60"/>
      <c r="KFV660" s="61"/>
      <c r="KFW660" s="104"/>
      <c r="KFX660" s="60"/>
      <c r="KFY660" s="61"/>
      <c r="KFZ660" s="104"/>
      <c r="KGA660" s="60"/>
      <c r="KGB660" s="61"/>
      <c r="KGC660" s="104"/>
      <c r="KGD660" s="60"/>
      <c r="KGE660" s="61"/>
      <c r="KGF660" s="104"/>
      <c r="KGG660" s="60"/>
      <c r="KGH660" s="61"/>
      <c r="KGI660" s="104"/>
      <c r="KGJ660" s="60"/>
      <c r="KGK660" s="61"/>
      <c r="KGL660" s="104"/>
      <c r="KGM660" s="60"/>
      <c r="KGN660" s="61"/>
      <c r="KGO660" s="104"/>
      <c r="KGP660" s="60"/>
      <c r="KGQ660" s="61"/>
      <c r="KGR660" s="104"/>
      <c r="KGS660" s="60"/>
      <c r="KGT660" s="61"/>
      <c r="KGU660" s="104"/>
      <c r="KGV660" s="60"/>
      <c r="KGW660" s="61"/>
      <c r="KGX660" s="104"/>
      <c r="KGY660" s="60"/>
      <c r="KGZ660" s="61"/>
      <c r="KHA660" s="104"/>
      <c r="KHB660" s="60"/>
      <c r="KHC660" s="61"/>
      <c r="KHD660" s="104"/>
      <c r="KHE660" s="60"/>
      <c r="KHF660" s="61"/>
      <c r="KHG660" s="104"/>
      <c r="KHH660" s="60"/>
      <c r="KHI660" s="61"/>
      <c r="KHJ660" s="104"/>
      <c r="KHK660" s="60"/>
      <c r="KHL660" s="61"/>
      <c r="KHM660" s="104"/>
      <c r="KHN660" s="60"/>
      <c r="KHO660" s="61"/>
      <c r="KHP660" s="104"/>
      <c r="KHQ660" s="60"/>
      <c r="KHR660" s="61"/>
      <c r="KHS660" s="104"/>
      <c r="KHT660" s="60"/>
      <c r="KHU660" s="61"/>
      <c r="KHV660" s="104"/>
      <c r="KHW660" s="60"/>
      <c r="KHX660" s="61"/>
      <c r="KHY660" s="104"/>
      <c r="KHZ660" s="60"/>
      <c r="KIA660" s="61"/>
      <c r="KIB660" s="104"/>
      <c r="KIC660" s="60"/>
      <c r="KID660" s="61"/>
      <c r="KIE660" s="104"/>
      <c r="KIF660" s="60"/>
      <c r="KIG660" s="61"/>
      <c r="KIH660" s="104"/>
      <c r="KII660" s="60"/>
      <c r="KIJ660" s="61"/>
      <c r="KIK660" s="104"/>
      <c r="KIL660" s="60"/>
      <c r="KIM660" s="61"/>
      <c r="KIN660" s="104"/>
      <c r="KIO660" s="60"/>
      <c r="KIP660" s="61"/>
      <c r="KIQ660" s="104"/>
      <c r="KIR660" s="60"/>
      <c r="KIS660" s="61"/>
      <c r="KIT660" s="104"/>
      <c r="KIU660" s="60"/>
      <c r="KIV660" s="61"/>
      <c r="KIW660" s="104"/>
      <c r="KIX660" s="60"/>
      <c r="KIY660" s="61"/>
      <c r="KIZ660" s="104"/>
      <c r="KJA660" s="60"/>
      <c r="KJB660" s="61"/>
      <c r="KJC660" s="104"/>
      <c r="KJD660" s="60"/>
      <c r="KJE660" s="61"/>
      <c r="KJF660" s="104"/>
      <c r="KJG660" s="60"/>
      <c r="KJH660" s="61"/>
      <c r="KJI660" s="104"/>
      <c r="KJJ660" s="60"/>
      <c r="KJK660" s="61"/>
      <c r="KJL660" s="104"/>
      <c r="KJM660" s="60"/>
      <c r="KJN660" s="61"/>
      <c r="KJO660" s="104"/>
      <c r="KJP660" s="60"/>
      <c r="KJQ660" s="61"/>
      <c r="KJR660" s="104"/>
      <c r="KJS660" s="60"/>
      <c r="KJT660" s="61"/>
      <c r="KJU660" s="104"/>
      <c r="KJV660" s="60"/>
      <c r="KJW660" s="61"/>
      <c r="KJX660" s="104"/>
      <c r="KJY660" s="60"/>
      <c r="KJZ660" s="61"/>
      <c r="KKA660" s="104"/>
      <c r="KKB660" s="60"/>
      <c r="KKC660" s="61"/>
      <c r="KKD660" s="104"/>
      <c r="KKE660" s="60"/>
      <c r="KKF660" s="61"/>
      <c r="KKG660" s="104"/>
      <c r="KKH660" s="60"/>
      <c r="KKI660" s="61"/>
      <c r="KKJ660" s="104"/>
      <c r="KKK660" s="60"/>
      <c r="KKL660" s="61"/>
      <c r="KKM660" s="104"/>
      <c r="KKN660" s="60"/>
      <c r="KKO660" s="61"/>
      <c r="KKP660" s="104"/>
      <c r="KKQ660" s="60"/>
      <c r="KKR660" s="61"/>
      <c r="KKS660" s="104"/>
      <c r="KKT660" s="60"/>
      <c r="KKU660" s="61"/>
      <c r="KKV660" s="104"/>
      <c r="KKW660" s="60"/>
      <c r="KKX660" s="61"/>
      <c r="KKY660" s="104"/>
      <c r="KKZ660" s="60"/>
      <c r="KLA660" s="61"/>
      <c r="KLB660" s="104"/>
      <c r="KLC660" s="60"/>
      <c r="KLD660" s="61"/>
      <c r="KLE660" s="104"/>
      <c r="KLF660" s="60"/>
      <c r="KLG660" s="61"/>
      <c r="KLH660" s="104"/>
      <c r="KLI660" s="60"/>
      <c r="KLJ660" s="61"/>
      <c r="KLK660" s="104"/>
      <c r="KLL660" s="60"/>
      <c r="KLM660" s="61"/>
      <c r="KLN660" s="104"/>
      <c r="KLO660" s="60"/>
      <c r="KLP660" s="61"/>
      <c r="KLQ660" s="104"/>
      <c r="KLR660" s="60"/>
      <c r="KLS660" s="61"/>
      <c r="KLT660" s="104"/>
      <c r="KLU660" s="60"/>
      <c r="KLV660" s="61"/>
      <c r="KLW660" s="104"/>
      <c r="KLX660" s="60"/>
      <c r="KLY660" s="61"/>
      <c r="KLZ660" s="104"/>
      <c r="KMA660" s="60"/>
      <c r="KMB660" s="61"/>
      <c r="KMC660" s="104"/>
      <c r="KMD660" s="60"/>
      <c r="KME660" s="61"/>
      <c r="KMF660" s="104"/>
      <c r="KMG660" s="60"/>
      <c r="KMH660" s="61"/>
      <c r="KMI660" s="104"/>
      <c r="KMJ660" s="60"/>
      <c r="KMK660" s="61"/>
      <c r="KML660" s="104"/>
      <c r="KMM660" s="60"/>
      <c r="KMN660" s="61"/>
      <c r="KMO660" s="104"/>
      <c r="KMP660" s="60"/>
      <c r="KMQ660" s="61"/>
      <c r="KMR660" s="104"/>
      <c r="KMS660" s="60"/>
      <c r="KMT660" s="61"/>
      <c r="KMU660" s="104"/>
      <c r="KMV660" s="60"/>
      <c r="KMW660" s="61"/>
      <c r="KMX660" s="104"/>
      <c r="KMY660" s="60"/>
      <c r="KMZ660" s="61"/>
      <c r="KNA660" s="104"/>
      <c r="KNB660" s="60"/>
      <c r="KNC660" s="61"/>
      <c r="KND660" s="104"/>
      <c r="KNE660" s="60"/>
      <c r="KNF660" s="61"/>
      <c r="KNG660" s="104"/>
      <c r="KNH660" s="60"/>
      <c r="KNI660" s="61"/>
      <c r="KNJ660" s="104"/>
      <c r="KNK660" s="60"/>
      <c r="KNL660" s="61"/>
      <c r="KNM660" s="104"/>
      <c r="KNN660" s="60"/>
      <c r="KNO660" s="61"/>
      <c r="KNP660" s="104"/>
      <c r="KNQ660" s="60"/>
      <c r="KNR660" s="61"/>
      <c r="KNS660" s="104"/>
      <c r="KNT660" s="60"/>
      <c r="KNU660" s="61"/>
      <c r="KNV660" s="104"/>
      <c r="KNW660" s="60"/>
      <c r="KNX660" s="61"/>
      <c r="KNY660" s="104"/>
      <c r="KNZ660" s="60"/>
      <c r="KOA660" s="61"/>
      <c r="KOB660" s="104"/>
      <c r="KOC660" s="60"/>
      <c r="KOD660" s="61"/>
      <c r="KOE660" s="104"/>
      <c r="KOF660" s="60"/>
      <c r="KOG660" s="61"/>
      <c r="KOH660" s="104"/>
      <c r="KOI660" s="60"/>
      <c r="KOJ660" s="61"/>
      <c r="KOK660" s="104"/>
      <c r="KOL660" s="60"/>
      <c r="KOM660" s="61"/>
      <c r="KON660" s="104"/>
      <c r="KOO660" s="60"/>
      <c r="KOP660" s="61"/>
      <c r="KOQ660" s="104"/>
      <c r="KOR660" s="60"/>
      <c r="KOS660" s="61"/>
      <c r="KOT660" s="104"/>
      <c r="KOU660" s="60"/>
      <c r="KOV660" s="61"/>
      <c r="KOW660" s="104"/>
      <c r="KOX660" s="60"/>
      <c r="KOY660" s="61"/>
      <c r="KOZ660" s="104"/>
      <c r="KPA660" s="60"/>
      <c r="KPB660" s="61"/>
      <c r="KPC660" s="104"/>
      <c r="KPD660" s="60"/>
      <c r="KPE660" s="61"/>
      <c r="KPF660" s="104"/>
      <c r="KPG660" s="60"/>
      <c r="KPH660" s="61"/>
      <c r="KPI660" s="104"/>
      <c r="KPJ660" s="60"/>
      <c r="KPK660" s="61"/>
      <c r="KPL660" s="104"/>
      <c r="KPM660" s="60"/>
      <c r="KPN660" s="61"/>
      <c r="KPO660" s="104"/>
      <c r="KPP660" s="60"/>
      <c r="KPQ660" s="61"/>
      <c r="KPR660" s="104"/>
      <c r="KPS660" s="60"/>
      <c r="KPT660" s="61"/>
      <c r="KPU660" s="104"/>
      <c r="KPV660" s="60"/>
      <c r="KPW660" s="61"/>
      <c r="KPX660" s="104"/>
      <c r="KPY660" s="60"/>
      <c r="KPZ660" s="61"/>
      <c r="KQA660" s="104"/>
      <c r="KQB660" s="60"/>
      <c r="KQC660" s="61"/>
      <c r="KQD660" s="104"/>
      <c r="KQE660" s="60"/>
      <c r="KQF660" s="61"/>
      <c r="KQG660" s="104"/>
      <c r="KQH660" s="60"/>
      <c r="KQI660" s="61"/>
      <c r="KQJ660" s="104"/>
      <c r="KQK660" s="60"/>
      <c r="KQL660" s="61"/>
      <c r="KQM660" s="104"/>
      <c r="KQN660" s="60"/>
      <c r="KQO660" s="61"/>
      <c r="KQP660" s="104"/>
      <c r="KQQ660" s="60"/>
      <c r="KQR660" s="61"/>
      <c r="KQS660" s="104"/>
      <c r="KQT660" s="60"/>
      <c r="KQU660" s="61"/>
      <c r="KQV660" s="104"/>
      <c r="KQW660" s="60"/>
      <c r="KQX660" s="61"/>
      <c r="KQY660" s="104"/>
      <c r="KQZ660" s="60"/>
      <c r="KRA660" s="61"/>
      <c r="KRB660" s="104"/>
      <c r="KRC660" s="60"/>
      <c r="KRD660" s="61"/>
      <c r="KRE660" s="104"/>
      <c r="KRF660" s="60"/>
      <c r="KRG660" s="61"/>
      <c r="KRH660" s="104"/>
      <c r="KRI660" s="60"/>
      <c r="KRJ660" s="61"/>
      <c r="KRK660" s="104"/>
      <c r="KRL660" s="60"/>
      <c r="KRM660" s="61"/>
      <c r="KRN660" s="104"/>
      <c r="KRO660" s="60"/>
      <c r="KRP660" s="61"/>
      <c r="KRQ660" s="104"/>
      <c r="KRR660" s="60"/>
      <c r="KRS660" s="61"/>
      <c r="KRT660" s="104"/>
      <c r="KRU660" s="60"/>
      <c r="KRV660" s="61"/>
      <c r="KRW660" s="104"/>
      <c r="KRX660" s="60"/>
      <c r="KRY660" s="61"/>
      <c r="KRZ660" s="104"/>
      <c r="KSA660" s="60"/>
      <c r="KSB660" s="61"/>
      <c r="KSC660" s="104"/>
      <c r="KSD660" s="60"/>
      <c r="KSE660" s="61"/>
      <c r="KSF660" s="104"/>
      <c r="KSG660" s="60"/>
      <c r="KSH660" s="61"/>
      <c r="KSI660" s="104"/>
      <c r="KSJ660" s="60"/>
      <c r="KSK660" s="61"/>
      <c r="KSL660" s="104"/>
      <c r="KSM660" s="60"/>
      <c r="KSN660" s="61"/>
      <c r="KSO660" s="104"/>
      <c r="KSP660" s="60"/>
      <c r="KSQ660" s="61"/>
      <c r="KSR660" s="104"/>
      <c r="KSS660" s="60"/>
      <c r="KST660" s="61"/>
      <c r="KSU660" s="104"/>
      <c r="KSV660" s="60"/>
      <c r="KSW660" s="61"/>
      <c r="KSX660" s="104"/>
      <c r="KSY660" s="60"/>
      <c r="KSZ660" s="61"/>
      <c r="KTA660" s="104"/>
      <c r="KTB660" s="60"/>
      <c r="KTC660" s="61"/>
      <c r="KTD660" s="104"/>
      <c r="KTE660" s="60"/>
      <c r="KTF660" s="61"/>
      <c r="KTG660" s="104"/>
      <c r="KTH660" s="60"/>
      <c r="KTI660" s="61"/>
      <c r="KTJ660" s="104"/>
      <c r="KTK660" s="60"/>
      <c r="KTL660" s="61"/>
      <c r="KTM660" s="104"/>
      <c r="KTN660" s="60"/>
      <c r="KTO660" s="61"/>
      <c r="KTP660" s="104"/>
      <c r="KTQ660" s="60"/>
      <c r="KTR660" s="61"/>
      <c r="KTS660" s="104"/>
      <c r="KTT660" s="60"/>
      <c r="KTU660" s="61"/>
      <c r="KTV660" s="104"/>
      <c r="KTW660" s="60"/>
      <c r="KTX660" s="61"/>
      <c r="KTY660" s="104"/>
      <c r="KTZ660" s="60"/>
      <c r="KUA660" s="61"/>
      <c r="KUB660" s="104"/>
      <c r="KUC660" s="60"/>
      <c r="KUD660" s="61"/>
      <c r="KUE660" s="104"/>
      <c r="KUF660" s="60"/>
      <c r="KUG660" s="61"/>
      <c r="KUH660" s="104"/>
      <c r="KUI660" s="60"/>
      <c r="KUJ660" s="61"/>
      <c r="KUK660" s="104"/>
      <c r="KUL660" s="60"/>
      <c r="KUM660" s="61"/>
      <c r="KUN660" s="104"/>
      <c r="KUO660" s="60"/>
      <c r="KUP660" s="61"/>
      <c r="KUQ660" s="104"/>
      <c r="KUR660" s="60"/>
      <c r="KUS660" s="61"/>
      <c r="KUT660" s="104"/>
      <c r="KUU660" s="60"/>
      <c r="KUV660" s="61"/>
      <c r="KUW660" s="104"/>
      <c r="KUX660" s="60"/>
      <c r="KUY660" s="61"/>
      <c r="KUZ660" s="104"/>
      <c r="KVA660" s="60"/>
      <c r="KVB660" s="61"/>
      <c r="KVC660" s="104"/>
      <c r="KVD660" s="60"/>
      <c r="KVE660" s="61"/>
      <c r="KVF660" s="104"/>
      <c r="KVG660" s="60"/>
      <c r="KVH660" s="61"/>
      <c r="KVI660" s="104"/>
      <c r="KVJ660" s="60"/>
      <c r="KVK660" s="61"/>
      <c r="KVL660" s="104"/>
      <c r="KVM660" s="60"/>
      <c r="KVN660" s="61"/>
      <c r="KVO660" s="104"/>
      <c r="KVP660" s="60"/>
      <c r="KVQ660" s="61"/>
      <c r="KVR660" s="104"/>
      <c r="KVS660" s="60"/>
      <c r="KVT660" s="61"/>
      <c r="KVU660" s="104"/>
      <c r="KVV660" s="60"/>
      <c r="KVW660" s="61"/>
      <c r="KVX660" s="104"/>
      <c r="KVY660" s="60"/>
      <c r="KVZ660" s="61"/>
      <c r="KWA660" s="104"/>
      <c r="KWB660" s="60"/>
      <c r="KWC660" s="61"/>
      <c r="KWD660" s="104"/>
      <c r="KWE660" s="60"/>
      <c r="KWF660" s="61"/>
      <c r="KWG660" s="104"/>
      <c r="KWH660" s="60"/>
      <c r="KWI660" s="61"/>
      <c r="KWJ660" s="104"/>
      <c r="KWK660" s="60"/>
      <c r="KWL660" s="61"/>
      <c r="KWM660" s="104"/>
      <c r="KWN660" s="60"/>
      <c r="KWO660" s="61"/>
      <c r="KWP660" s="104"/>
      <c r="KWQ660" s="60"/>
      <c r="KWR660" s="61"/>
      <c r="KWS660" s="104"/>
      <c r="KWT660" s="60"/>
      <c r="KWU660" s="61"/>
      <c r="KWV660" s="104"/>
      <c r="KWW660" s="60"/>
      <c r="KWX660" s="61"/>
      <c r="KWY660" s="104"/>
      <c r="KWZ660" s="60"/>
      <c r="KXA660" s="61"/>
      <c r="KXB660" s="104"/>
      <c r="KXC660" s="60"/>
      <c r="KXD660" s="61"/>
      <c r="KXE660" s="104"/>
      <c r="KXF660" s="60"/>
      <c r="KXG660" s="61"/>
      <c r="KXH660" s="104"/>
      <c r="KXI660" s="60"/>
      <c r="KXJ660" s="61"/>
      <c r="KXK660" s="104"/>
      <c r="KXL660" s="60"/>
      <c r="KXM660" s="61"/>
      <c r="KXN660" s="104"/>
      <c r="KXO660" s="60"/>
      <c r="KXP660" s="61"/>
      <c r="KXQ660" s="104"/>
      <c r="KXR660" s="60"/>
      <c r="KXS660" s="61"/>
      <c r="KXT660" s="104"/>
      <c r="KXU660" s="60"/>
      <c r="KXV660" s="61"/>
      <c r="KXW660" s="104"/>
      <c r="KXX660" s="60"/>
      <c r="KXY660" s="61"/>
      <c r="KXZ660" s="104"/>
      <c r="KYA660" s="60"/>
      <c r="KYB660" s="61"/>
      <c r="KYC660" s="104"/>
      <c r="KYD660" s="60"/>
      <c r="KYE660" s="61"/>
      <c r="KYF660" s="104"/>
      <c r="KYG660" s="60"/>
      <c r="KYH660" s="61"/>
      <c r="KYI660" s="104"/>
      <c r="KYJ660" s="60"/>
      <c r="KYK660" s="61"/>
      <c r="KYL660" s="104"/>
      <c r="KYM660" s="60"/>
      <c r="KYN660" s="61"/>
      <c r="KYO660" s="104"/>
      <c r="KYP660" s="60"/>
      <c r="KYQ660" s="61"/>
      <c r="KYR660" s="104"/>
      <c r="KYS660" s="60"/>
      <c r="KYT660" s="61"/>
      <c r="KYU660" s="104"/>
      <c r="KYV660" s="60"/>
      <c r="KYW660" s="61"/>
      <c r="KYX660" s="104"/>
      <c r="KYY660" s="60"/>
      <c r="KYZ660" s="61"/>
      <c r="KZA660" s="104"/>
      <c r="KZB660" s="60"/>
      <c r="KZC660" s="61"/>
      <c r="KZD660" s="104"/>
      <c r="KZE660" s="60"/>
      <c r="KZF660" s="61"/>
      <c r="KZG660" s="104"/>
      <c r="KZH660" s="60"/>
      <c r="KZI660" s="61"/>
      <c r="KZJ660" s="104"/>
      <c r="KZK660" s="60"/>
      <c r="KZL660" s="61"/>
      <c r="KZM660" s="104"/>
      <c r="KZN660" s="60"/>
      <c r="KZO660" s="61"/>
      <c r="KZP660" s="104"/>
      <c r="KZQ660" s="60"/>
      <c r="KZR660" s="61"/>
      <c r="KZS660" s="104"/>
      <c r="KZT660" s="60"/>
      <c r="KZU660" s="61"/>
      <c r="KZV660" s="104"/>
      <c r="KZW660" s="60"/>
      <c r="KZX660" s="61"/>
      <c r="KZY660" s="104"/>
      <c r="KZZ660" s="60"/>
      <c r="LAA660" s="61"/>
      <c r="LAB660" s="104"/>
      <c r="LAC660" s="60"/>
      <c r="LAD660" s="61"/>
      <c r="LAE660" s="104"/>
      <c r="LAF660" s="60"/>
      <c r="LAG660" s="61"/>
      <c r="LAH660" s="104"/>
      <c r="LAI660" s="60"/>
      <c r="LAJ660" s="61"/>
      <c r="LAK660" s="104"/>
      <c r="LAL660" s="60"/>
      <c r="LAM660" s="61"/>
      <c r="LAN660" s="104"/>
      <c r="LAO660" s="60"/>
      <c r="LAP660" s="61"/>
      <c r="LAQ660" s="104"/>
      <c r="LAR660" s="60"/>
      <c r="LAS660" s="61"/>
      <c r="LAT660" s="104"/>
      <c r="LAU660" s="60"/>
      <c r="LAV660" s="61"/>
      <c r="LAW660" s="104"/>
      <c r="LAX660" s="60"/>
      <c r="LAY660" s="61"/>
      <c r="LAZ660" s="104"/>
      <c r="LBA660" s="60"/>
      <c r="LBB660" s="61"/>
      <c r="LBC660" s="104"/>
      <c r="LBD660" s="60"/>
      <c r="LBE660" s="61"/>
      <c r="LBF660" s="104"/>
      <c r="LBG660" s="60"/>
      <c r="LBH660" s="61"/>
      <c r="LBI660" s="104"/>
      <c r="LBJ660" s="60"/>
      <c r="LBK660" s="61"/>
      <c r="LBL660" s="104"/>
      <c r="LBM660" s="60"/>
      <c r="LBN660" s="61"/>
      <c r="LBO660" s="104"/>
      <c r="LBP660" s="60"/>
      <c r="LBQ660" s="61"/>
      <c r="LBR660" s="104"/>
      <c r="LBS660" s="60"/>
      <c r="LBT660" s="61"/>
      <c r="LBU660" s="104"/>
      <c r="LBV660" s="60"/>
      <c r="LBW660" s="61"/>
      <c r="LBX660" s="104"/>
      <c r="LBY660" s="60"/>
      <c r="LBZ660" s="61"/>
      <c r="LCA660" s="104"/>
      <c r="LCB660" s="60"/>
      <c r="LCC660" s="61"/>
      <c r="LCD660" s="104"/>
      <c r="LCE660" s="60"/>
      <c r="LCF660" s="61"/>
      <c r="LCG660" s="104"/>
      <c r="LCH660" s="60"/>
      <c r="LCI660" s="61"/>
      <c r="LCJ660" s="104"/>
      <c r="LCK660" s="60"/>
      <c r="LCL660" s="61"/>
      <c r="LCM660" s="104"/>
      <c r="LCN660" s="60"/>
      <c r="LCO660" s="61"/>
      <c r="LCP660" s="104"/>
      <c r="LCQ660" s="60"/>
      <c r="LCR660" s="61"/>
      <c r="LCS660" s="104"/>
      <c r="LCT660" s="60"/>
      <c r="LCU660" s="61"/>
      <c r="LCV660" s="104"/>
      <c r="LCW660" s="60"/>
      <c r="LCX660" s="61"/>
      <c r="LCY660" s="104"/>
      <c r="LCZ660" s="60"/>
      <c r="LDA660" s="61"/>
      <c r="LDB660" s="104"/>
      <c r="LDC660" s="60"/>
      <c r="LDD660" s="61"/>
      <c r="LDE660" s="104"/>
      <c r="LDF660" s="60"/>
      <c r="LDG660" s="61"/>
      <c r="LDH660" s="104"/>
      <c r="LDI660" s="60"/>
      <c r="LDJ660" s="61"/>
      <c r="LDK660" s="104"/>
      <c r="LDL660" s="60"/>
      <c r="LDM660" s="61"/>
      <c r="LDN660" s="104"/>
      <c r="LDO660" s="60"/>
      <c r="LDP660" s="61"/>
      <c r="LDQ660" s="104"/>
      <c r="LDR660" s="60"/>
      <c r="LDS660" s="61"/>
      <c r="LDT660" s="104"/>
      <c r="LDU660" s="60"/>
      <c r="LDV660" s="61"/>
      <c r="LDW660" s="104"/>
      <c r="LDX660" s="60"/>
      <c r="LDY660" s="61"/>
      <c r="LDZ660" s="104"/>
      <c r="LEA660" s="60"/>
      <c r="LEB660" s="61"/>
      <c r="LEC660" s="104"/>
      <c r="LED660" s="60"/>
      <c r="LEE660" s="61"/>
      <c r="LEF660" s="104"/>
      <c r="LEG660" s="60"/>
      <c r="LEH660" s="61"/>
      <c r="LEI660" s="104"/>
      <c r="LEJ660" s="60"/>
      <c r="LEK660" s="61"/>
      <c r="LEL660" s="104"/>
      <c r="LEM660" s="60"/>
      <c r="LEN660" s="61"/>
      <c r="LEO660" s="104"/>
      <c r="LEP660" s="60"/>
      <c r="LEQ660" s="61"/>
      <c r="LER660" s="104"/>
      <c r="LES660" s="60"/>
      <c r="LET660" s="61"/>
      <c r="LEU660" s="104"/>
      <c r="LEV660" s="60"/>
      <c r="LEW660" s="61"/>
      <c r="LEX660" s="104"/>
      <c r="LEY660" s="60"/>
      <c r="LEZ660" s="61"/>
      <c r="LFA660" s="104"/>
      <c r="LFB660" s="60"/>
      <c r="LFC660" s="61"/>
      <c r="LFD660" s="104"/>
      <c r="LFE660" s="60"/>
      <c r="LFF660" s="61"/>
      <c r="LFG660" s="104"/>
      <c r="LFH660" s="60"/>
      <c r="LFI660" s="61"/>
      <c r="LFJ660" s="104"/>
      <c r="LFK660" s="60"/>
      <c r="LFL660" s="61"/>
      <c r="LFM660" s="104"/>
      <c r="LFN660" s="60"/>
      <c r="LFO660" s="61"/>
      <c r="LFP660" s="104"/>
      <c r="LFQ660" s="60"/>
      <c r="LFR660" s="61"/>
      <c r="LFS660" s="104"/>
      <c r="LFT660" s="60"/>
      <c r="LFU660" s="61"/>
      <c r="LFV660" s="104"/>
      <c r="LFW660" s="60"/>
      <c r="LFX660" s="61"/>
      <c r="LFY660" s="104"/>
      <c r="LFZ660" s="60"/>
      <c r="LGA660" s="61"/>
      <c r="LGB660" s="104"/>
      <c r="LGC660" s="60"/>
      <c r="LGD660" s="61"/>
      <c r="LGE660" s="104"/>
      <c r="LGF660" s="60"/>
      <c r="LGG660" s="61"/>
      <c r="LGH660" s="104"/>
      <c r="LGI660" s="60"/>
      <c r="LGJ660" s="61"/>
      <c r="LGK660" s="104"/>
      <c r="LGL660" s="60"/>
      <c r="LGM660" s="61"/>
      <c r="LGN660" s="104"/>
      <c r="LGO660" s="60"/>
      <c r="LGP660" s="61"/>
      <c r="LGQ660" s="104"/>
      <c r="LGR660" s="60"/>
      <c r="LGS660" s="61"/>
      <c r="LGT660" s="104"/>
      <c r="LGU660" s="60"/>
      <c r="LGV660" s="61"/>
      <c r="LGW660" s="104"/>
      <c r="LGX660" s="60"/>
      <c r="LGY660" s="61"/>
      <c r="LGZ660" s="104"/>
      <c r="LHA660" s="60"/>
      <c r="LHB660" s="61"/>
      <c r="LHC660" s="104"/>
      <c r="LHD660" s="60"/>
      <c r="LHE660" s="61"/>
      <c r="LHF660" s="104"/>
      <c r="LHG660" s="60"/>
      <c r="LHH660" s="61"/>
      <c r="LHI660" s="104"/>
      <c r="LHJ660" s="60"/>
      <c r="LHK660" s="61"/>
      <c r="LHL660" s="104"/>
      <c r="LHM660" s="60"/>
      <c r="LHN660" s="61"/>
      <c r="LHO660" s="104"/>
      <c r="LHP660" s="60"/>
      <c r="LHQ660" s="61"/>
      <c r="LHR660" s="104"/>
      <c r="LHS660" s="60"/>
      <c r="LHT660" s="61"/>
      <c r="LHU660" s="104"/>
      <c r="LHV660" s="60"/>
      <c r="LHW660" s="61"/>
      <c r="LHX660" s="104"/>
      <c r="LHY660" s="60"/>
      <c r="LHZ660" s="61"/>
      <c r="LIA660" s="104"/>
      <c r="LIB660" s="60"/>
      <c r="LIC660" s="61"/>
      <c r="LID660" s="104"/>
      <c r="LIE660" s="60"/>
      <c r="LIF660" s="61"/>
      <c r="LIG660" s="104"/>
      <c r="LIH660" s="60"/>
      <c r="LII660" s="61"/>
      <c r="LIJ660" s="104"/>
      <c r="LIK660" s="60"/>
      <c r="LIL660" s="61"/>
      <c r="LIM660" s="104"/>
      <c r="LIN660" s="60"/>
      <c r="LIO660" s="61"/>
      <c r="LIP660" s="104"/>
      <c r="LIQ660" s="60"/>
      <c r="LIR660" s="61"/>
      <c r="LIS660" s="104"/>
      <c r="LIT660" s="60"/>
      <c r="LIU660" s="61"/>
      <c r="LIV660" s="104"/>
      <c r="LIW660" s="60"/>
      <c r="LIX660" s="61"/>
      <c r="LIY660" s="104"/>
      <c r="LIZ660" s="60"/>
      <c r="LJA660" s="61"/>
      <c r="LJB660" s="104"/>
      <c r="LJC660" s="60"/>
      <c r="LJD660" s="61"/>
      <c r="LJE660" s="104"/>
      <c r="LJF660" s="60"/>
      <c r="LJG660" s="61"/>
      <c r="LJH660" s="104"/>
      <c r="LJI660" s="60"/>
      <c r="LJJ660" s="61"/>
      <c r="LJK660" s="104"/>
      <c r="LJL660" s="60"/>
      <c r="LJM660" s="61"/>
      <c r="LJN660" s="104"/>
      <c r="LJO660" s="60"/>
      <c r="LJP660" s="61"/>
      <c r="LJQ660" s="104"/>
      <c r="LJR660" s="60"/>
      <c r="LJS660" s="61"/>
      <c r="LJT660" s="104"/>
      <c r="LJU660" s="60"/>
      <c r="LJV660" s="61"/>
      <c r="LJW660" s="104"/>
      <c r="LJX660" s="60"/>
      <c r="LJY660" s="61"/>
      <c r="LJZ660" s="104"/>
      <c r="LKA660" s="60"/>
      <c r="LKB660" s="61"/>
      <c r="LKC660" s="104"/>
      <c r="LKD660" s="60"/>
      <c r="LKE660" s="61"/>
      <c r="LKF660" s="104"/>
      <c r="LKG660" s="60"/>
      <c r="LKH660" s="61"/>
      <c r="LKI660" s="104"/>
      <c r="LKJ660" s="60"/>
      <c r="LKK660" s="61"/>
      <c r="LKL660" s="104"/>
      <c r="LKM660" s="60"/>
      <c r="LKN660" s="61"/>
      <c r="LKO660" s="104"/>
      <c r="LKP660" s="60"/>
      <c r="LKQ660" s="61"/>
      <c r="LKR660" s="104"/>
      <c r="LKS660" s="60"/>
      <c r="LKT660" s="61"/>
      <c r="LKU660" s="104"/>
      <c r="LKV660" s="60"/>
      <c r="LKW660" s="61"/>
      <c r="LKX660" s="104"/>
      <c r="LKY660" s="60"/>
      <c r="LKZ660" s="61"/>
      <c r="LLA660" s="104"/>
      <c r="LLB660" s="60"/>
      <c r="LLC660" s="61"/>
      <c r="LLD660" s="104"/>
      <c r="LLE660" s="60"/>
      <c r="LLF660" s="61"/>
      <c r="LLG660" s="104"/>
      <c r="LLH660" s="60"/>
      <c r="LLI660" s="61"/>
      <c r="LLJ660" s="104"/>
      <c r="LLK660" s="60"/>
      <c r="LLL660" s="61"/>
      <c r="LLM660" s="104"/>
      <c r="LLN660" s="60"/>
      <c r="LLO660" s="61"/>
      <c r="LLP660" s="104"/>
      <c r="LLQ660" s="60"/>
      <c r="LLR660" s="61"/>
      <c r="LLS660" s="104"/>
      <c r="LLT660" s="60"/>
      <c r="LLU660" s="61"/>
      <c r="LLV660" s="104"/>
      <c r="LLW660" s="60"/>
      <c r="LLX660" s="61"/>
      <c r="LLY660" s="104"/>
      <c r="LLZ660" s="60"/>
      <c r="LMA660" s="61"/>
      <c r="LMB660" s="104"/>
      <c r="LMC660" s="60"/>
      <c r="LMD660" s="61"/>
      <c r="LME660" s="104"/>
      <c r="LMF660" s="60"/>
      <c r="LMG660" s="61"/>
      <c r="LMH660" s="104"/>
      <c r="LMI660" s="60"/>
      <c r="LMJ660" s="61"/>
      <c r="LMK660" s="104"/>
      <c r="LML660" s="60"/>
      <c r="LMM660" s="61"/>
      <c r="LMN660" s="104"/>
      <c r="LMO660" s="60"/>
      <c r="LMP660" s="61"/>
      <c r="LMQ660" s="104"/>
      <c r="LMR660" s="60"/>
      <c r="LMS660" s="61"/>
      <c r="LMT660" s="104"/>
      <c r="LMU660" s="60"/>
      <c r="LMV660" s="61"/>
      <c r="LMW660" s="104"/>
      <c r="LMX660" s="60"/>
      <c r="LMY660" s="61"/>
      <c r="LMZ660" s="104"/>
      <c r="LNA660" s="60"/>
      <c r="LNB660" s="61"/>
      <c r="LNC660" s="104"/>
      <c r="LND660" s="60"/>
      <c r="LNE660" s="61"/>
      <c r="LNF660" s="104"/>
      <c r="LNG660" s="60"/>
      <c r="LNH660" s="61"/>
      <c r="LNI660" s="104"/>
      <c r="LNJ660" s="60"/>
      <c r="LNK660" s="61"/>
      <c r="LNL660" s="104"/>
      <c r="LNM660" s="60"/>
      <c r="LNN660" s="61"/>
      <c r="LNO660" s="104"/>
      <c r="LNP660" s="60"/>
      <c r="LNQ660" s="61"/>
      <c r="LNR660" s="104"/>
      <c r="LNS660" s="60"/>
      <c r="LNT660" s="61"/>
      <c r="LNU660" s="104"/>
      <c r="LNV660" s="60"/>
      <c r="LNW660" s="61"/>
      <c r="LNX660" s="104"/>
      <c r="LNY660" s="60"/>
      <c r="LNZ660" s="61"/>
      <c r="LOA660" s="104"/>
      <c r="LOB660" s="60"/>
      <c r="LOC660" s="61"/>
      <c r="LOD660" s="104"/>
      <c r="LOE660" s="60"/>
      <c r="LOF660" s="61"/>
      <c r="LOG660" s="104"/>
      <c r="LOH660" s="60"/>
      <c r="LOI660" s="61"/>
      <c r="LOJ660" s="104"/>
      <c r="LOK660" s="60"/>
      <c r="LOL660" s="61"/>
      <c r="LOM660" s="104"/>
      <c r="LON660" s="60"/>
      <c r="LOO660" s="61"/>
      <c r="LOP660" s="104"/>
      <c r="LOQ660" s="60"/>
      <c r="LOR660" s="61"/>
      <c r="LOS660" s="104"/>
      <c r="LOT660" s="60"/>
      <c r="LOU660" s="61"/>
      <c r="LOV660" s="104"/>
      <c r="LOW660" s="60"/>
      <c r="LOX660" s="61"/>
      <c r="LOY660" s="104"/>
      <c r="LOZ660" s="60"/>
      <c r="LPA660" s="61"/>
      <c r="LPB660" s="104"/>
      <c r="LPC660" s="60"/>
      <c r="LPD660" s="61"/>
      <c r="LPE660" s="104"/>
      <c r="LPF660" s="60"/>
      <c r="LPG660" s="61"/>
      <c r="LPH660" s="104"/>
      <c r="LPI660" s="60"/>
      <c r="LPJ660" s="61"/>
      <c r="LPK660" s="104"/>
      <c r="LPL660" s="60"/>
      <c r="LPM660" s="61"/>
      <c r="LPN660" s="104"/>
      <c r="LPO660" s="60"/>
      <c r="LPP660" s="61"/>
      <c r="LPQ660" s="104"/>
      <c r="LPR660" s="60"/>
      <c r="LPS660" s="61"/>
      <c r="LPT660" s="104"/>
      <c r="LPU660" s="60"/>
      <c r="LPV660" s="61"/>
      <c r="LPW660" s="104"/>
      <c r="LPX660" s="60"/>
      <c r="LPY660" s="61"/>
      <c r="LPZ660" s="104"/>
      <c r="LQA660" s="60"/>
      <c r="LQB660" s="61"/>
      <c r="LQC660" s="104"/>
      <c r="LQD660" s="60"/>
      <c r="LQE660" s="61"/>
      <c r="LQF660" s="104"/>
      <c r="LQG660" s="60"/>
      <c r="LQH660" s="61"/>
      <c r="LQI660" s="104"/>
      <c r="LQJ660" s="60"/>
      <c r="LQK660" s="61"/>
      <c r="LQL660" s="104"/>
      <c r="LQM660" s="60"/>
      <c r="LQN660" s="61"/>
      <c r="LQO660" s="104"/>
      <c r="LQP660" s="60"/>
      <c r="LQQ660" s="61"/>
      <c r="LQR660" s="104"/>
      <c r="LQS660" s="60"/>
      <c r="LQT660" s="61"/>
      <c r="LQU660" s="104"/>
      <c r="LQV660" s="60"/>
      <c r="LQW660" s="61"/>
      <c r="LQX660" s="104"/>
      <c r="LQY660" s="60"/>
      <c r="LQZ660" s="61"/>
      <c r="LRA660" s="104"/>
      <c r="LRB660" s="60"/>
      <c r="LRC660" s="61"/>
      <c r="LRD660" s="104"/>
      <c r="LRE660" s="60"/>
      <c r="LRF660" s="61"/>
      <c r="LRG660" s="104"/>
      <c r="LRH660" s="60"/>
      <c r="LRI660" s="61"/>
      <c r="LRJ660" s="104"/>
      <c r="LRK660" s="60"/>
      <c r="LRL660" s="61"/>
      <c r="LRM660" s="104"/>
      <c r="LRN660" s="60"/>
      <c r="LRO660" s="61"/>
      <c r="LRP660" s="104"/>
      <c r="LRQ660" s="60"/>
      <c r="LRR660" s="61"/>
      <c r="LRS660" s="104"/>
      <c r="LRT660" s="60"/>
      <c r="LRU660" s="61"/>
      <c r="LRV660" s="104"/>
      <c r="LRW660" s="60"/>
      <c r="LRX660" s="61"/>
      <c r="LRY660" s="104"/>
      <c r="LRZ660" s="60"/>
      <c r="LSA660" s="61"/>
      <c r="LSB660" s="104"/>
      <c r="LSC660" s="60"/>
      <c r="LSD660" s="61"/>
      <c r="LSE660" s="104"/>
      <c r="LSF660" s="60"/>
      <c r="LSG660" s="61"/>
      <c r="LSH660" s="104"/>
      <c r="LSI660" s="60"/>
      <c r="LSJ660" s="61"/>
      <c r="LSK660" s="104"/>
      <c r="LSL660" s="60"/>
      <c r="LSM660" s="61"/>
      <c r="LSN660" s="104"/>
      <c r="LSO660" s="60"/>
      <c r="LSP660" s="61"/>
      <c r="LSQ660" s="104"/>
      <c r="LSR660" s="60"/>
      <c r="LSS660" s="61"/>
      <c r="LST660" s="104"/>
      <c r="LSU660" s="60"/>
      <c r="LSV660" s="61"/>
      <c r="LSW660" s="104"/>
      <c r="LSX660" s="60"/>
      <c r="LSY660" s="61"/>
      <c r="LSZ660" s="104"/>
      <c r="LTA660" s="60"/>
      <c r="LTB660" s="61"/>
      <c r="LTC660" s="104"/>
      <c r="LTD660" s="60"/>
      <c r="LTE660" s="61"/>
      <c r="LTF660" s="104"/>
      <c r="LTG660" s="60"/>
      <c r="LTH660" s="61"/>
      <c r="LTI660" s="104"/>
      <c r="LTJ660" s="60"/>
      <c r="LTK660" s="61"/>
      <c r="LTL660" s="104"/>
      <c r="LTM660" s="60"/>
      <c r="LTN660" s="61"/>
      <c r="LTO660" s="104"/>
      <c r="LTP660" s="60"/>
      <c r="LTQ660" s="61"/>
      <c r="LTR660" s="104"/>
      <c r="LTS660" s="60"/>
      <c r="LTT660" s="61"/>
      <c r="LTU660" s="104"/>
      <c r="LTV660" s="60"/>
      <c r="LTW660" s="61"/>
      <c r="LTX660" s="104"/>
      <c r="LTY660" s="60"/>
      <c r="LTZ660" s="61"/>
      <c r="LUA660" s="104"/>
      <c r="LUB660" s="60"/>
      <c r="LUC660" s="61"/>
      <c r="LUD660" s="104"/>
      <c r="LUE660" s="60"/>
      <c r="LUF660" s="61"/>
      <c r="LUG660" s="104"/>
      <c r="LUH660" s="60"/>
      <c r="LUI660" s="61"/>
      <c r="LUJ660" s="104"/>
      <c r="LUK660" s="60"/>
      <c r="LUL660" s="61"/>
      <c r="LUM660" s="104"/>
      <c r="LUN660" s="60"/>
      <c r="LUO660" s="61"/>
      <c r="LUP660" s="104"/>
      <c r="LUQ660" s="60"/>
      <c r="LUR660" s="61"/>
      <c r="LUS660" s="104"/>
      <c r="LUT660" s="60"/>
      <c r="LUU660" s="61"/>
      <c r="LUV660" s="104"/>
      <c r="LUW660" s="60"/>
      <c r="LUX660" s="61"/>
      <c r="LUY660" s="104"/>
      <c r="LUZ660" s="60"/>
      <c r="LVA660" s="61"/>
      <c r="LVB660" s="104"/>
      <c r="LVC660" s="60"/>
      <c r="LVD660" s="61"/>
      <c r="LVE660" s="104"/>
      <c r="LVF660" s="60"/>
      <c r="LVG660" s="61"/>
      <c r="LVH660" s="104"/>
      <c r="LVI660" s="60"/>
      <c r="LVJ660" s="61"/>
      <c r="LVK660" s="104"/>
      <c r="LVL660" s="60"/>
      <c r="LVM660" s="61"/>
      <c r="LVN660" s="104"/>
      <c r="LVO660" s="60"/>
      <c r="LVP660" s="61"/>
      <c r="LVQ660" s="104"/>
      <c r="LVR660" s="60"/>
      <c r="LVS660" s="61"/>
      <c r="LVT660" s="104"/>
      <c r="LVU660" s="60"/>
      <c r="LVV660" s="61"/>
      <c r="LVW660" s="104"/>
      <c r="LVX660" s="60"/>
      <c r="LVY660" s="61"/>
      <c r="LVZ660" s="104"/>
      <c r="LWA660" s="60"/>
      <c r="LWB660" s="61"/>
      <c r="LWC660" s="104"/>
      <c r="LWD660" s="60"/>
      <c r="LWE660" s="61"/>
      <c r="LWF660" s="104"/>
      <c r="LWG660" s="60"/>
      <c r="LWH660" s="61"/>
      <c r="LWI660" s="104"/>
      <c r="LWJ660" s="60"/>
      <c r="LWK660" s="61"/>
      <c r="LWL660" s="104"/>
      <c r="LWM660" s="60"/>
      <c r="LWN660" s="61"/>
      <c r="LWO660" s="104"/>
      <c r="LWP660" s="60"/>
      <c r="LWQ660" s="61"/>
      <c r="LWR660" s="104"/>
      <c r="LWS660" s="60"/>
      <c r="LWT660" s="61"/>
      <c r="LWU660" s="104"/>
      <c r="LWV660" s="60"/>
      <c r="LWW660" s="61"/>
      <c r="LWX660" s="104"/>
      <c r="LWY660" s="60"/>
      <c r="LWZ660" s="61"/>
      <c r="LXA660" s="104"/>
      <c r="LXB660" s="60"/>
      <c r="LXC660" s="61"/>
      <c r="LXD660" s="104"/>
      <c r="LXE660" s="60"/>
      <c r="LXF660" s="61"/>
      <c r="LXG660" s="104"/>
      <c r="LXH660" s="60"/>
      <c r="LXI660" s="61"/>
      <c r="LXJ660" s="104"/>
      <c r="LXK660" s="60"/>
      <c r="LXL660" s="61"/>
      <c r="LXM660" s="104"/>
      <c r="LXN660" s="60"/>
      <c r="LXO660" s="61"/>
      <c r="LXP660" s="104"/>
      <c r="LXQ660" s="60"/>
      <c r="LXR660" s="61"/>
      <c r="LXS660" s="104"/>
      <c r="LXT660" s="60"/>
      <c r="LXU660" s="61"/>
      <c r="LXV660" s="104"/>
      <c r="LXW660" s="60"/>
      <c r="LXX660" s="61"/>
      <c r="LXY660" s="104"/>
      <c r="LXZ660" s="60"/>
      <c r="LYA660" s="61"/>
      <c r="LYB660" s="104"/>
      <c r="LYC660" s="60"/>
      <c r="LYD660" s="61"/>
      <c r="LYE660" s="104"/>
      <c r="LYF660" s="60"/>
      <c r="LYG660" s="61"/>
      <c r="LYH660" s="104"/>
      <c r="LYI660" s="60"/>
      <c r="LYJ660" s="61"/>
      <c r="LYK660" s="104"/>
      <c r="LYL660" s="60"/>
      <c r="LYM660" s="61"/>
      <c r="LYN660" s="104"/>
      <c r="LYO660" s="60"/>
      <c r="LYP660" s="61"/>
      <c r="LYQ660" s="104"/>
      <c r="LYR660" s="60"/>
      <c r="LYS660" s="61"/>
      <c r="LYT660" s="104"/>
      <c r="LYU660" s="60"/>
      <c r="LYV660" s="61"/>
      <c r="LYW660" s="104"/>
      <c r="LYX660" s="60"/>
      <c r="LYY660" s="61"/>
      <c r="LYZ660" s="104"/>
      <c r="LZA660" s="60"/>
      <c r="LZB660" s="61"/>
      <c r="LZC660" s="104"/>
      <c r="LZD660" s="60"/>
      <c r="LZE660" s="61"/>
      <c r="LZF660" s="104"/>
      <c r="LZG660" s="60"/>
      <c r="LZH660" s="61"/>
      <c r="LZI660" s="104"/>
      <c r="LZJ660" s="60"/>
      <c r="LZK660" s="61"/>
      <c r="LZL660" s="104"/>
      <c r="LZM660" s="60"/>
      <c r="LZN660" s="61"/>
      <c r="LZO660" s="104"/>
      <c r="LZP660" s="60"/>
      <c r="LZQ660" s="61"/>
      <c r="LZR660" s="104"/>
      <c r="LZS660" s="60"/>
      <c r="LZT660" s="61"/>
      <c r="LZU660" s="104"/>
      <c r="LZV660" s="60"/>
      <c r="LZW660" s="61"/>
      <c r="LZX660" s="104"/>
      <c r="LZY660" s="60"/>
      <c r="LZZ660" s="61"/>
      <c r="MAA660" s="104"/>
      <c r="MAB660" s="60"/>
      <c r="MAC660" s="61"/>
      <c r="MAD660" s="104"/>
      <c r="MAE660" s="60"/>
      <c r="MAF660" s="61"/>
      <c r="MAG660" s="104"/>
      <c r="MAH660" s="60"/>
      <c r="MAI660" s="61"/>
      <c r="MAJ660" s="104"/>
      <c r="MAK660" s="60"/>
      <c r="MAL660" s="61"/>
      <c r="MAM660" s="104"/>
      <c r="MAN660" s="60"/>
      <c r="MAO660" s="61"/>
      <c r="MAP660" s="104"/>
      <c r="MAQ660" s="60"/>
      <c r="MAR660" s="61"/>
      <c r="MAS660" s="104"/>
      <c r="MAT660" s="60"/>
      <c r="MAU660" s="61"/>
      <c r="MAV660" s="104"/>
      <c r="MAW660" s="60"/>
      <c r="MAX660" s="61"/>
      <c r="MAY660" s="104"/>
      <c r="MAZ660" s="60"/>
      <c r="MBA660" s="61"/>
      <c r="MBB660" s="104"/>
      <c r="MBC660" s="60"/>
      <c r="MBD660" s="61"/>
      <c r="MBE660" s="104"/>
      <c r="MBF660" s="60"/>
      <c r="MBG660" s="61"/>
      <c r="MBH660" s="104"/>
      <c r="MBI660" s="60"/>
      <c r="MBJ660" s="61"/>
      <c r="MBK660" s="104"/>
      <c r="MBL660" s="60"/>
      <c r="MBM660" s="61"/>
      <c r="MBN660" s="104"/>
      <c r="MBO660" s="60"/>
      <c r="MBP660" s="61"/>
      <c r="MBQ660" s="104"/>
      <c r="MBR660" s="60"/>
      <c r="MBS660" s="61"/>
      <c r="MBT660" s="104"/>
      <c r="MBU660" s="60"/>
      <c r="MBV660" s="61"/>
      <c r="MBW660" s="104"/>
      <c r="MBX660" s="60"/>
      <c r="MBY660" s="61"/>
      <c r="MBZ660" s="104"/>
      <c r="MCA660" s="60"/>
      <c r="MCB660" s="61"/>
      <c r="MCC660" s="104"/>
      <c r="MCD660" s="60"/>
      <c r="MCE660" s="61"/>
      <c r="MCF660" s="104"/>
      <c r="MCG660" s="60"/>
      <c r="MCH660" s="61"/>
      <c r="MCI660" s="104"/>
      <c r="MCJ660" s="60"/>
      <c r="MCK660" s="61"/>
      <c r="MCL660" s="104"/>
      <c r="MCM660" s="60"/>
      <c r="MCN660" s="61"/>
      <c r="MCO660" s="104"/>
      <c r="MCP660" s="60"/>
      <c r="MCQ660" s="61"/>
      <c r="MCR660" s="104"/>
      <c r="MCS660" s="60"/>
      <c r="MCT660" s="61"/>
      <c r="MCU660" s="104"/>
      <c r="MCV660" s="60"/>
      <c r="MCW660" s="61"/>
      <c r="MCX660" s="104"/>
      <c r="MCY660" s="60"/>
      <c r="MCZ660" s="61"/>
      <c r="MDA660" s="104"/>
      <c r="MDB660" s="60"/>
      <c r="MDC660" s="61"/>
      <c r="MDD660" s="104"/>
      <c r="MDE660" s="60"/>
      <c r="MDF660" s="61"/>
      <c r="MDG660" s="104"/>
      <c r="MDH660" s="60"/>
      <c r="MDI660" s="61"/>
      <c r="MDJ660" s="104"/>
      <c r="MDK660" s="60"/>
      <c r="MDL660" s="61"/>
      <c r="MDM660" s="104"/>
      <c r="MDN660" s="60"/>
      <c r="MDO660" s="61"/>
      <c r="MDP660" s="104"/>
      <c r="MDQ660" s="60"/>
      <c r="MDR660" s="61"/>
      <c r="MDS660" s="104"/>
      <c r="MDT660" s="60"/>
      <c r="MDU660" s="61"/>
      <c r="MDV660" s="104"/>
      <c r="MDW660" s="60"/>
      <c r="MDX660" s="61"/>
      <c r="MDY660" s="104"/>
      <c r="MDZ660" s="60"/>
      <c r="MEA660" s="61"/>
      <c r="MEB660" s="104"/>
      <c r="MEC660" s="60"/>
      <c r="MED660" s="61"/>
      <c r="MEE660" s="104"/>
      <c r="MEF660" s="60"/>
      <c r="MEG660" s="61"/>
      <c r="MEH660" s="104"/>
      <c r="MEI660" s="60"/>
      <c r="MEJ660" s="61"/>
      <c r="MEK660" s="104"/>
      <c r="MEL660" s="60"/>
      <c r="MEM660" s="61"/>
      <c r="MEN660" s="104"/>
      <c r="MEO660" s="60"/>
      <c r="MEP660" s="61"/>
      <c r="MEQ660" s="104"/>
      <c r="MER660" s="60"/>
      <c r="MES660" s="61"/>
      <c r="MET660" s="104"/>
      <c r="MEU660" s="60"/>
      <c r="MEV660" s="61"/>
      <c r="MEW660" s="104"/>
      <c r="MEX660" s="60"/>
      <c r="MEY660" s="61"/>
      <c r="MEZ660" s="104"/>
      <c r="MFA660" s="60"/>
      <c r="MFB660" s="61"/>
      <c r="MFC660" s="104"/>
      <c r="MFD660" s="60"/>
      <c r="MFE660" s="61"/>
      <c r="MFF660" s="104"/>
      <c r="MFG660" s="60"/>
      <c r="MFH660" s="61"/>
      <c r="MFI660" s="104"/>
      <c r="MFJ660" s="60"/>
      <c r="MFK660" s="61"/>
      <c r="MFL660" s="104"/>
      <c r="MFM660" s="60"/>
      <c r="MFN660" s="61"/>
      <c r="MFO660" s="104"/>
      <c r="MFP660" s="60"/>
      <c r="MFQ660" s="61"/>
      <c r="MFR660" s="104"/>
      <c r="MFS660" s="60"/>
      <c r="MFT660" s="61"/>
      <c r="MFU660" s="104"/>
      <c r="MFV660" s="60"/>
      <c r="MFW660" s="61"/>
      <c r="MFX660" s="104"/>
      <c r="MFY660" s="60"/>
      <c r="MFZ660" s="61"/>
      <c r="MGA660" s="104"/>
      <c r="MGB660" s="60"/>
      <c r="MGC660" s="61"/>
      <c r="MGD660" s="104"/>
      <c r="MGE660" s="60"/>
      <c r="MGF660" s="61"/>
      <c r="MGG660" s="104"/>
      <c r="MGH660" s="60"/>
      <c r="MGI660" s="61"/>
      <c r="MGJ660" s="104"/>
      <c r="MGK660" s="60"/>
      <c r="MGL660" s="61"/>
      <c r="MGM660" s="104"/>
      <c r="MGN660" s="60"/>
      <c r="MGO660" s="61"/>
      <c r="MGP660" s="104"/>
      <c r="MGQ660" s="60"/>
      <c r="MGR660" s="61"/>
      <c r="MGS660" s="104"/>
      <c r="MGT660" s="60"/>
      <c r="MGU660" s="61"/>
      <c r="MGV660" s="104"/>
      <c r="MGW660" s="60"/>
      <c r="MGX660" s="61"/>
      <c r="MGY660" s="104"/>
      <c r="MGZ660" s="60"/>
      <c r="MHA660" s="61"/>
      <c r="MHB660" s="104"/>
      <c r="MHC660" s="60"/>
      <c r="MHD660" s="61"/>
      <c r="MHE660" s="104"/>
      <c r="MHF660" s="60"/>
      <c r="MHG660" s="61"/>
      <c r="MHH660" s="104"/>
      <c r="MHI660" s="60"/>
      <c r="MHJ660" s="61"/>
      <c r="MHK660" s="104"/>
      <c r="MHL660" s="60"/>
      <c r="MHM660" s="61"/>
      <c r="MHN660" s="104"/>
      <c r="MHO660" s="60"/>
      <c r="MHP660" s="61"/>
      <c r="MHQ660" s="104"/>
      <c r="MHR660" s="60"/>
      <c r="MHS660" s="61"/>
      <c r="MHT660" s="104"/>
      <c r="MHU660" s="60"/>
      <c r="MHV660" s="61"/>
      <c r="MHW660" s="104"/>
      <c r="MHX660" s="60"/>
      <c r="MHY660" s="61"/>
      <c r="MHZ660" s="104"/>
      <c r="MIA660" s="60"/>
      <c r="MIB660" s="61"/>
      <c r="MIC660" s="104"/>
      <c r="MID660" s="60"/>
      <c r="MIE660" s="61"/>
      <c r="MIF660" s="104"/>
      <c r="MIG660" s="60"/>
      <c r="MIH660" s="61"/>
      <c r="MII660" s="104"/>
      <c r="MIJ660" s="60"/>
      <c r="MIK660" s="61"/>
      <c r="MIL660" s="104"/>
      <c r="MIM660" s="60"/>
      <c r="MIN660" s="61"/>
      <c r="MIO660" s="104"/>
      <c r="MIP660" s="60"/>
      <c r="MIQ660" s="61"/>
      <c r="MIR660" s="104"/>
      <c r="MIS660" s="60"/>
      <c r="MIT660" s="61"/>
      <c r="MIU660" s="104"/>
      <c r="MIV660" s="60"/>
      <c r="MIW660" s="61"/>
      <c r="MIX660" s="104"/>
      <c r="MIY660" s="60"/>
      <c r="MIZ660" s="61"/>
      <c r="MJA660" s="104"/>
      <c r="MJB660" s="60"/>
      <c r="MJC660" s="61"/>
      <c r="MJD660" s="104"/>
      <c r="MJE660" s="60"/>
      <c r="MJF660" s="61"/>
      <c r="MJG660" s="104"/>
      <c r="MJH660" s="60"/>
      <c r="MJI660" s="61"/>
      <c r="MJJ660" s="104"/>
      <c r="MJK660" s="60"/>
      <c r="MJL660" s="61"/>
      <c r="MJM660" s="104"/>
      <c r="MJN660" s="60"/>
      <c r="MJO660" s="61"/>
      <c r="MJP660" s="104"/>
      <c r="MJQ660" s="60"/>
      <c r="MJR660" s="61"/>
      <c r="MJS660" s="104"/>
      <c r="MJT660" s="60"/>
      <c r="MJU660" s="61"/>
      <c r="MJV660" s="104"/>
      <c r="MJW660" s="60"/>
      <c r="MJX660" s="61"/>
      <c r="MJY660" s="104"/>
      <c r="MJZ660" s="60"/>
      <c r="MKA660" s="61"/>
      <c r="MKB660" s="104"/>
      <c r="MKC660" s="60"/>
      <c r="MKD660" s="61"/>
      <c r="MKE660" s="104"/>
      <c r="MKF660" s="60"/>
      <c r="MKG660" s="61"/>
      <c r="MKH660" s="104"/>
      <c r="MKI660" s="60"/>
      <c r="MKJ660" s="61"/>
      <c r="MKK660" s="104"/>
      <c r="MKL660" s="60"/>
      <c r="MKM660" s="61"/>
      <c r="MKN660" s="104"/>
      <c r="MKO660" s="60"/>
      <c r="MKP660" s="61"/>
      <c r="MKQ660" s="104"/>
      <c r="MKR660" s="60"/>
      <c r="MKS660" s="61"/>
      <c r="MKT660" s="104"/>
      <c r="MKU660" s="60"/>
      <c r="MKV660" s="61"/>
      <c r="MKW660" s="104"/>
      <c r="MKX660" s="60"/>
      <c r="MKY660" s="61"/>
      <c r="MKZ660" s="104"/>
      <c r="MLA660" s="60"/>
      <c r="MLB660" s="61"/>
      <c r="MLC660" s="104"/>
      <c r="MLD660" s="60"/>
      <c r="MLE660" s="61"/>
      <c r="MLF660" s="104"/>
      <c r="MLG660" s="60"/>
      <c r="MLH660" s="61"/>
      <c r="MLI660" s="104"/>
      <c r="MLJ660" s="60"/>
      <c r="MLK660" s="61"/>
      <c r="MLL660" s="104"/>
      <c r="MLM660" s="60"/>
      <c r="MLN660" s="61"/>
      <c r="MLO660" s="104"/>
      <c r="MLP660" s="60"/>
      <c r="MLQ660" s="61"/>
      <c r="MLR660" s="104"/>
      <c r="MLS660" s="60"/>
      <c r="MLT660" s="61"/>
      <c r="MLU660" s="104"/>
      <c r="MLV660" s="60"/>
      <c r="MLW660" s="61"/>
      <c r="MLX660" s="104"/>
      <c r="MLY660" s="60"/>
      <c r="MLZ660" s="61"/>
      <c r="MMA660" s="104"/>
      <c r="MMB660" s="60"/>
      <c r="MMC660" s="61"/>
      <c r="MMD660" s="104"/>
      <c r="MME660" s="60"/>
      <c r="MMF660" s="61"/>
      <c r="MMG660" s="104"/>
      <c r="MMH660" s="60"/>
      <c r="MMI660" s="61"/>
      <c r="MMJ660" s="104"/>
      <c r="MMK660" s="60"/>
      <c r="MML660" s="61"/>
      <c r="MMM660" s="104"/>
      <c r="MMN660" s="60"/>
      <c r="MMO660" s="61"/>
      <c r="MMP660" s="104"/>
      <c r="MMQ660" s="60"/>
      <c r="MMR660" s="61"/>
      <c r="MMS660" s="104"/>
      <c r="MMT660" s="60"/>
      <c r="MMU660" s="61"/>
      <c r="MMV660" s="104"/>
      <c r="MMW660" s="60"/>
      <c r="MMX660" s="61"/>
      <c r="MMY660" s="104"/>
      <c r="MMZ660" s="60"/>
      <c r="MNA660" s="61"/>
      <c r="MNB660" s="104"/>
      <c r="MNC660" s="60"/>
      <c r="MND660" s="61"/>
      <c r="MNE660" s="104"/>
      <c r="MNF660" s="60"/>
      <c r="MNG660" s="61"/>
      <c r="MNH660" s="104"/>
      <c r="MNI660" s="60"/>
      <c r="MNJ660" s="61"/>
      <c r="MNK660" s="104"/>
      <c r="MNL660" s="60"/>
      <c r="MNM660" s="61"/>
      <c r="MNN660" s="104"/>
      <c r="MNO660" s="60"/>
      <c r="MNP660" s="61"/>
      <c r="MNQ660" s="104"/>
      <c r="MNR660" s="60"/>
      <c r="MNS660" s="61"/>
      <c r="MNT660" s="104"/>
      <c r="MNU660" s="60"/>
      <c r="MNV660" s="61"/>
      <c r="MNW660" s="104"/>
      <c r="MNX660" s="60"/>
      <c r="MNY660" s="61"/>
      <c r="MNZ660" s="104"/>
      <c r="MOA660" s="60"/>
      <c r="MOB660" s="61"/>
      <c r="MOC660" s="104"/>
      <c r="MOD660" s="60"/>
      <c r="MOE660" s="61"/>
      <c r="MOF660" s="104"/>
      <c r="MOG660" s="60"/>
      <c r="MOH660" s="61"/>
      <c r="MOI660" s="104"/>
      <c r="MOJ660" s="60"/>
      <c r="MOK660" s="61"/>
      <c r="MOL660" s="104"/>
      <c r="MOM660" s="60"/>
      <c r="MON660" s="61"/>
      <c r="MOO660" s="104"/>
      <c r="MOP660" s="60"/>
      <c r="MOQ660" s="61"/>
      <c r="MOR660" s="104"/>
      <c r="MOS660" s="60"/>
      <c r="MOT660" s="61"/>
      <c r="MOU660" s="104"/>
      <c r="MOV660" s="60"/>
      <c r="MOW660" s="61"/>
      <c r="MOX660" s="104"/>
      <c r="MOY660" s="60"/>
      <c r="MOZ660" s="61"/>
      <c r="MPA660" s="104"/>
      <c r="MPB660" s="60"/>
      <c r="MPC660" s="61"/>
      <c r="MPD660" s="104"/>
      <c r="MPE660" s="60"/>
      <c r="MPF660" s="61"/>
      <c r="MPG660" s="104"/>
      <c r="MPH660" s="60"/>
      <c r="MPI660" s="61"/>
      <c r="MPJ660" s="104"/>
      <c r="MPK660" s="60"/>
      <c r="MPL660" s="61"/>
      <c r="MPM660" s="104"/>
      <c r="MPN660" s="60"/>
      <c r="MPO660" s="61"/>
      <c r="MPP660" s="104"/>
      <c r="MPQ660" s="60"/>
      <c r="MPR660" s="61"/>
      <c r="MPS660" s="104"/>
      <c r="MPT660" s="60"/>
      <c r="MPU660" s="61"/>
      <c r="MPV660" s="104"/>
      <c r="MPW660" s="60"/>
      <c r="MPX660" s="61"/>
      <c r="MPY660" s="104"/>
      <c r="MPZ660" s="60"/>
      <c r="MQA660" s="61"/>
      <c r="MQB660" s="104"/>
      <c r="MQC660" s="60"/>
      <c r="MQD660" s="61"/>
      <c r="MQE660" s="104"/>
      <c r="MQF660" s="60"/>
      <c r="MQG660" s="61"/>
      <c r="MQH660" s="104"/>
      <c r="MQI660" s="60"/>
      <c r="MQJ660" s="61"/>
      <c r="MQK660" s="104"/>
      <c r="MQL660" s="60"/>
      <c r="MQM660" s="61"/>
      <c r="MQN660" s="104"/>
      <c r="MQO660" s="60"/>
      <c r="MQP660" s="61"/>
      <c r="MQQ660" s="104"/>
      <c r="MQR660" s="60"/>
      <c r="MQS660" s="61"/>
      <c r="MQT660" s="104"/>
      <c r="MQU660" s="60"/>
      <c r="MQV660" s="61"/>
      <c r="MQW660" s="104"/>
      <c r="MQX660" s="60"/>
      <c r="MQY660" s="61"/>
      <c r="MQZ660" s="104"/>
      <c r="MRA660" s="60"/>
      <c r="MRB660" s="61"/>
      <c r="MRC660" s="104"/>
      <c r="MRD660" s="60"/>
      <c r="MRE660" s="61"/>
      <c r="MRF660" s="104"/>
      <c r="MRG660" s="60"/>
      <c r="MRH660" s="61"/>
      <c r="MRI660" s="104"/>
      <c r="MRJ660" s="60"/>
      <c r="MRK660" s="61"/>
      <c r="MRL660" s="104"/>
      <c r="MRM660" s="60"/>
      <c r="MRN660" s="61"/>
      <c r="MRO660" s="104"/>
      <c r="MRP660" s="60"/>
      <c r="MRQ660" s="61"/>
      <c r="MRR660" s="104"/>
      <c r="MRS660" s="60"/>
      <c r="MRT660" s="61"/>
      <c r="MRU660" s="104"/>
      <c r="MRV660" s="60"/>
      <c r="MRW660" s="61"/>
      <c r="MRX660" s="104"/>
      <c r="MRY660" s="60"/>
      <c r="MRZ660" s="61"/>
      <c r="MSA660" s="104"/>
      <c r="MSB660" s="60"/>
      <c r="MSC660" s="61"/>
      <c r="MSD660" s="104"/>
      <c r="MSE660" s="60"/>
      <c r="MSF660" s="61"/>
      <c r="MSG660" s="104"/>
      <c r="MSH660" s="60"/>
      <c r="MSI660" s="61"/>
      <c r="MSJ660" s="104"/>
      <c r="MSK660" s="60"/>
      <c r="MSL660" s="61"/>
      <c r="MSM660" s="104"/>
      <c r="MSN660" s="60"/>
      <c r="MSO660" s="61"/>
      <c r="MSP660" s="104"/>
      <c r="MSQ660" s="60"/>
      <c r="MSR660" s="61"/>
      <c r="MSS660" s="104"/>
      <c r="MST660" s="60"/>
      <c r="MSU660" s="61"/>
      <c r="MSV660" s="104"/>
      <c r="MSW660" s="60"/>
      <c r="MSX660" s="61"/>
      <c r="MSY660" s="104"/>
      <c r="MSZ660" s="60"/>
      <c r="MTA660" s="61"/>
      <c r="MTB660" s="104"/>
      <c r="MTC660" s="60"/>
      <c r="MTD660" s="61"/>
      <c r="MTE660" s="104"/>
      <c r="MTF660" s="60"/>
      <c r="MTG660" s="61"/>
      <c r="MTH660" s="104"/>
      <c r="MTI660" s="60"/>
      <c r="MTJ660" s="61"/>
      <c r="MTK660" s="104"/>
      <c r="MTL660" s="60"/>
      <c r="MTM660" s="61"/>
      <c r="MTN660" s="104"/>
      <c r="MTO660" s="60"/>
      <c r="MTP660" s="61"/>
      <c r="MTQ660" s="104"/>
      <c r="MTR660" s="60"/>
      <c r="MTS660" s="61"/>
      <c r="MTT660" s="104"/>
      <c r="MTU660" s="60"/>
      <c r="MTV660" s="61"/>
      <c r="MTW660" s="104"/>
      <c r="MTX660" s="60"/>
      <c r="MTY660" s="61"/>
      <c r="MTZ660" s="104"/>
      <c r="MUA660" s="60"/>
      <c r="MUB660" s="61"/>
      <c r="MUC660" s="104"/>
      <c r="MUD660" s="60"/>
      <c r="MUE660" s="61"/>
      <c r="MUF660" s="104"/>
      <c r="MUG660" s="60"/>
      <c r="MUH660" s="61"/>
      <c r="MUI660" s="104"/>
      <c r="MUJ660" s="60"/>
      <c r="MUK660" s="61"/>
      <c r="MUL660" s="104"/>
      <c r="MUM660" s="60"/>
      <c r="MUN660" s="61"/>
      <c r="MUO660" s="104"/>
      <c r="MUP660" s="60"/>
      <c r="MUQ660" s="61"/>
      <c r="MUR660" s="104"/>
      <c r="MUS660" s="60"/>
      <c r="MUT660" s="61"/>
      <c r="MUU660" s="104"/>
      <c r="MUV660" s="60"/>
      <c r="MUW660" s="61"/>
      <c r="MUX660" s="104"/>
      <c r="MUY660" s="60"/>
      <c r="MUZ660" s="61"/>
      <c r="MVA660" s="104"/>
      <c r="MVB660" s="60"/>
      <c r="MVC660" s="61"/>
      <c r="MVD660" s="104"/>
      <c r="MVE660" s="60"/>
      <c r="MVF660" s="61"/>
      <c r="MVG660" s="104"/>
      <c r="MVH660" s="60"/>
      <c r="MVI660" s="61"/>
      <c r="MVJ660" s="104"/>
      <c r="MVK660" s="60"/>
      <c r="MVL660" s="61"/>
      <c r="MVM660" s="104"/>
      <c r="MVN660" s="60"/>
      <c r="MVO660" s="61"/>
      <c r="MVP660" s="104"/>
      <c r="MVQ660" s="60"/>
      <c r="MVR660" s="61"/>
      <c r="MVS660" s="104"/>
      <c r="MVT660" s="60"/>
      <c r="MVU660" s="61"/>
      <c r="MVV660" s="104"/>
      <c r="MVW660" s="60"/>
      <c r="MVX660" s="61"/>
      <c r="MVY660" s="104"/>
      <c r="MVZ660" s="60"/>
      <c r="MWA660" s="61"/>
      <c r="MWB660" s="104"/>
      <c r="MWC660" s="60"/>
      <c r="MWD660" s="61"/>
      <c r="MWE660" s="104"/>
      <c r="MWF660" s="60"/>
      <c r="MWG660" s="61"/>
      <c r="MWH660" s="104"/>
      <c r="MWI660" s="60"/>
      <c r="MWJ660" s="61"/>
      <c r="MWK660" s="104"/>
      <c r="MWL660" s="60"/>
      <c r="MWM660" s="61"/>
      <c r="MWN660" s="104"/>
      <c r="MWO660" s="60"/>
      <c r="MWP660" s="61"/>
      <c r="MWQ660" s="104"/>
      <c r="MWR660" s="60"/>
      <c r="MWS660" s="61"/>
      <c r="MWT660" s="104"/>
      <c r="MWU660" s="60"/>
      <c r="MWV660" s="61"/>
      <c r="MWW660" s="104"/>
      <c r="MWX660" s="60"/>
      <c r="MWY660" s="61"/>
      <c r="MWZ660" s="104"/>
      <c r="MXA660" s="60"/>
      <c r="MXB660" s="61"/>
      <c r="MXC660" s="104"/>
      <c r="MXD660" s="60"/>
      <c r="MXE660" s="61"/>
      <c r="MXF660" s="104"/>
      <c r="MXG660" s="60"/>
      <c r="MXH660" s="61"/>
      <c r="MXI660" s="104"/>
      <c r="MXJ660" s="60"/>
      <c r="MXK660" s="61"/>
      <c r="MXL660" s="104"/>
      <c r="MXM660" s="60"/>
      <c r="MXN660" s="61"/>
      <c r="MXO660" s="104"/>
      <c r="MXP660" s="60"/>
      <c r="MXQ660" s="61"/>
      <c r="MXR660" s="104"/>
      <c r="MXS660" s="60"/>
      <c r="MXT660" s="61"/>
      <c r="MXU660" s="104"/>
      <c r="MXV660" s="60"/>
      <c r="MXW660" s="61"/>
      <c r="MXX660" s="104"/>
      <c r="MXY660" s="60"/>
      <c r="MXZ660" s="61"/>
      <c r="MYA660" s="104"/>
      <c r="MYB660" s="60"/>
      <c r="MYC660" s="61"/>
      <c r="MYD660" s="104"/>
      <c r="MYE660" s="60"/>
      <c r="MYF660" s="61"/>
      <c r="MYG660" s="104"/>
      <c r="MYH660" s="60"/>
      <c r="MYI660" s="61"/>
      <c r="MYJ660" s="104"/>
      <c r="MYK660" s="60"/>
      <c r="MYL660" s="61"/>
      <c r="MYM660" s="104"/>
      <c r="MYN660" s="60"/>
      <c r="MYO660" s="61"/>
      <c r="MYP660" s="104"/>
      <c r="MYQ660" s="60"/>
      <c r="MYR660" s="61"/>
      <c r="MYS660" s="104"/>
      <c r="MYT660" s="60"/>
      <c r="MYU660" s="61"/>
      <c r="MYV660" s="104"/>
      <c r="MYW660" s="60"/>
      <c r="MYX660" s="61"/>
      <c r="MYY660" s="104"/>
      <c r="MYZ660" s="60"/>
      <c r="MZA660" s="61"/>
      <c r="MZB660" s="104"/>
      <c r="MZC660" s="60"/>
      <c r="MZD660" s="61"/>
      <c r="MZE660" s="104"/>
      <c r="MZF660" s="60"/>
      <c r="MZG660" s="61"/>
      <c r="MZH660" s="104"/>
      <c r="MZI660" s="60"/>
      <c r="MZJ660" s="61"/>
      <c r="MZK660" s="104"/>
      <c r="MZL660" s="60"/>
      <c r="MZM660" s="61"/>
      <c r="MZN660" s="104"/>
      <c r="MZO660" s="60"/>
      <c r="MZP660" s="61"/>
      <c r="MZQ660" s="104"/>
      <c r="MZR660" s="60"/>
      <c r="MZS660" s="61"/>
      <c r="MZT660" s="104"/>
      <c r="MZU660" s="60"/>
      <c r="MZV660" s="61"/>
      <c r="MZW660" s="104"/>
      <c r="MZX660" s="60"/>
      <c r="MZY660" s="61"/>
      <c r="MZZ660" s="104"/>
      <c r="NAA660" s="60"/>
      <c r="NAB660" s="61"/>
      <c r="NAC660" s="104"/>
      <c r="NAD660" s="60"/>
      <c r="NAE660" s="61"/>
      <c r="NAF660" s="104"/>
      <c r="NAG660" s="60"/>
      <c r="NAH660" s="61"/>
      <c r="NAI660" s="104"/>
      <c r="NAJ660" s="60"/>
      <c r="NAK660" s="61"/>
      <c r="NAL660" s="104"/>
      <c r="NAM660" s="60"/>
      <c r="NAN660" s="61"/>
      <c r="NAO660" s="104"/>
      <c r="NAP660" s="60"/>
      <c r="NAQ660" s="61"/>
      <c r="NAR660" s="104"/>
      <c r="NAS660" s="60"/>
      <c r="NAT660" s="61"/>
      <c r="NAU660" s="104"/>
      <c r="NAV660" s="60"/>
      <c r="NAW660" s="61"/>
      <c r="NAX660" s="104"/>
      <c r="NAY660" s="60"/>
      <c r="NAZ660" s="61"/>
      <c r="NBA660" s="104"/>
      <c r="NBB660" s="60"/>
      <c r="NBC660" s="61"/>
      <c r="NBD660" s="104"/>
      <c r="NBE660" s="60"/>
      <c r="NBF660" s="61"/>
      <c r="NBG660" s="104"/>
      <c r="NBH660" s="60"/>
      <c r="NBI660" s="61"/>
      <c r="NBJ660" s="104"/>
      <c r="NBK660" s="60"/>
      <c r="NBL660" s="61"/>
      <c r="NBM660" s="104"/>
      <c r="NBN660" s="60"/>
      <c r="NBO660" s="61"/>
      <c r="NBP660" s="104"/>
      <c r="NBQ660" s="60"/>
      <c r="NBR660" s="61"/>
      <c r="NBS660" s="104"/>
      <c r="NBT660" s="60"/>
      <c r="NBU660" s="61"/>
      <c r="NBV660" s="104"/>
      <c r="NBW660" s="60"/>
      <c r="NBX660" s="61"/>
      <c r="NBY660" s="104"/>
      <c r="NBZ660" s="60"/>
      <c r="NCA660" s="61"/>
      <c r="NCB660" s="104"/>
      <c r="NCC660" s="60"/>
      <c r="NCD660" s="61"/>
      <c r="NCE660" s="104"/>
      <c r="NCF660" s="60"/>
      <c r="NCG660" s="61"/>
      <c r="NCH660" s="104"/>
      <c r="NCI660" s="60"/>
      <c r="NCJ660" s="61"/>
      <c r="NCK660" s="104"/>
      <c r="NCL660" s="60"/>
      <c r="NCM660" s="61"/>
      <c r="NCN660" s="104"/>
      <c r="NCO660" s="60"/>
      <c r="NCP660" s="61"/>
      <c r="NCQ660" s="104"/>
      <c r="NCR660" s="60"/>
      <c r="NCS660" s="61"/>
      <c r="NCT660" s="104"/>
      <c r="NCU660" s="60"/>
      <c r="NCV660" s="61"/>
      <c r="NCW660" s="104"/>
      <c r="NCX660" s="60"/>
      <c r="NCY660" s="61"/>
      <c r="NCZ660" s="104"/>
      <c r="NDA660" s="60"/>
      <c r="NDB660" s="61"/>
      <c r="NDC660" s="104"/>
      <c r="NDD660" s="60"/>
      <c r="NDE660" s="61"/>
      <c r="NDF660" s="104"/>
      <c r="NDG660" s="60"/>
      <c r="NDH660" s="61"/>
      <c r="NDI660" s="104"/>
      <c r="NDJ660" s="60"/>
      <c r="NDK660" s="61"/>
      <c r="NDL660" s="104"/>
      <c r="NDM660" s="60"/>
      <c r="NDN660" s="61"/>
      <c r="NDO660" s="104"/>
      <c r="NDP660" s="60"/>
      <c r="NDQ660" s="61"/>
      <c r="NDR660" s="104"/>
      <c r="NDS660" s="60"/>
      <c r="NDT660" s="61"/>
      <c r="NDU660" s="104"/>
      <c r="NDV660" s="60"/>
      <c r="NDW660" s="61"/>
      <c r="NDX660" s="104"/>
      <c r="NDY660" s="60"/>
      <c r="NDZ660" s="61"/>
      <c r="NEA660" s="104"/>
      <c r="NEB660" s="60"/>
      <c r="NEC660" s="61"/>
      <c r="NED660" s="104"/>
      <c r="NEE660" s="60"/>
      <c r="NEF660" s="61"/>
      <c r="NEG660" s="104"/>
      <c r="NEH660" s="60"/>
      <c r="NEI660" s="61"/>
      <c r="NEJ660" s="104"/>
      <c r="NEK660" s="60"/>
      <c r="NEL660" s="61"/>
      <c r="NEM660" s="104"/>
      <c r="NEN660" s="60"/>
      <c r="NEO660" s="61"/>
      <c r="NEP660" s="104"/>
      <c r="NEQ660" s="60"/>
      <c r="NER660" s="61"/>
      <c r="NES660" s="104"/>
      <c r="NET660" s="60"/>
      <c r="NEU660" s="61"/>
      <c r="NEV660" s="104"/>
      <c r="NEW660" s="60"/>
      <c r="NEX660" s="61"/>
      <c r="NEY660" s="104"/>
      <c r="NEZ660" s="60"/>
      <c r="NFA660" s="61"/>
      <c r="NFB660" s="104"/>
      <c r="NFC660" s="60"/>
      <c r="NFD660" s="61"/>
      <c r="NFE660" s="104"/>
      <c r="NFF660" s="60"/>
      <c r="NFG660" s="61"/>
      <c r="NFH660" s="104"/>
      <c r="NFI660" s="60"/>
      <c r="NFJ660" s="61"/>
      <c r="NFK660" s="104"/>
      <c r="NFL660" s="60"/>
      <c r="NFM660" s="61"/>
      <c r="NFN660" s="104"/>
      <c r="NFO660" s="60"/>
      <c r="NFP660" s="61"/>
      <c r="NFQ660" s="104"/>
      <c r="NFR660" s="60"/>
      <c r="NFS660" s="61"/>
      <c r="NFT660" s="104"/>
      <c r="NFU660" s="60"/>
      <c r="NFV660" s="61"/>
      <c r="NFW660" s="104"/>
      <c r="NFX660" s="60"/>
      <c r="NFY660" s="61"/>
      <c r="NFZ660" s="104"/>
      <c r="NGA660" s="60"/>
      <c r="NGB660" s="61"/>
      <c r="NGC660" s="104"/>
      <c r="NGD660" s="60"/>
      <c r="NGE660" s="61"/>
      <c r="NGF660" s="104"/>
      <c r="NGG660" s="60"/>
      <c r="NGH660" s="61"/>
      <c r="NGI660" s="104"/>
      <c r="NGJ660" s="60"/>
      <c r="NGK660" s="61"/>
      <c r="NGL660" s="104"/>
      <c r="NGM660" s="60"/>
      <c r="NGN660" s="61"/>
      <c r="NGO660" s="104"/>
      <c r="NGP660" s="60"/>
      <c r="NGQ660" s="61"/>
      <c r="NGR660" s="104"/>
      <c r="NGS660" s="60"/>
      <c r="NGT660" s="61"/>
      <c r="NGU660" s="104"/>
      <c r="NGV660" s="60"/>
      <c r="NGW660" s="61"/>
      <c r="NGX660" s="104"/>
      <c r="NGY660" s="60"/>
      <c r="NGZ660" s="61"/>
      <c r="NHA660" s="104"/>
      <c r="NHB660" s="60"/>
      <c r="NHC660" s="61"/>
      <c r="NHD660" s="104"/>
      <c r="NHE660" s="60"/>
      <c r="NHF660" s="61"/>
      <c r="NHG660" s="104"/>
      <c r="NHH660" s="60"/>
      <c r="NHI660" s="61"/>
      <c r="NHJ660" s="104"/>
      <c r="NHK660" s="60"/>
      <c r="NHL660" s="61"/>
      <c r="NHM660" s="104"/>
      <c r="NHN660" s="60"/>
      <c r="NHO660" s="61"/>
      <c r="NHP660" s="104"/>
      <c r="NHQ660" s="60"/>
      <c r="NHR660" s="61"/>
      <c r="NHS660" s="104"/>
      <c r="NHT660" s="60"/>
      <c r="NHU660" s="61"/>
      <c r="NHV660" s="104"/>
      <c r="NHW660" s="60"/>
      <c r="NHX660" s="61"/>
      <c r="NHY660" s="104"/>
      <c r="NHZ660" s="60"/>
      <c r="NIA660" s="61"/>
      <c r="NIB660" s="104"/>
      <c r="NIC660" s="60"/>
      <c r="NID660" s="61"/>
      <c r="NIE660" s="104"/>
      <c r="NIF660" s="60"/>
      <c r="NIG660" s="61"/>
      <c r="NIH660" s="104"/>
      <c r="NII660" s="60"/>
      <c r="NIJ660" s="61"/>
      <c r="NIK660" s="104"/>
      <c r="NIL660" s="60"/>
      <c r="NIM660" s="61"/>
      <c r="NIN660" s="104"/>
      <c r="NIO660" s="60"/>
      <c r="NIP660" s="61"/>
      <c r="NIQ660" s="104"/>
      <c r="NIR660" s="60"/>
      <c r="NIS660" s="61"/>
      <c r="NIT660" s="104"/>
      <c r="NIU660" s="60"/>
      <c r="NIV660" s="61"/>
      <c r="NIW660" s="104"/>
      <c r="NIX660" s="60"/>
      <c r="NIY660" s="61"/>
      <c r="NIZ660" s="104"/>
      <c r="NJA660" s="60"/>
      <c r="NJB660" s="61"/>
      <c r="NJC660" s="104"/>
      <c r="NJD660" s="60"/>
      <c r="NJE660" s="61"/>
      <c r="NJF660" s="104"/>
      <c r="NJG660" s="60"/>
      <c r="NJH660" s="61"/>
      <c r="NJI660" s="104"/>
      <c r="NJJ660" s="60"/>
      <c r="NJK660" s="61"/>
      <c r="NJL660" s="104"/>
      <c r="NJM660" s="60"/>
      <c r="NJN660" s="61"/>
      <c r="NJO660" s="104"/>
      <c r="NJP660" s="60"/>
      <c r="NJQ660" s="61"/>
      <c r="NJR660" s="104"/>
      <c r="NJS660" s="60"/>
      <c r="NJT660" s="61"/>
      <c r="NJU660" s="104"/>
      <c r="NJV660" s="60"/>
      <c r="NJW660" s="61"/>
      <c r="NJX660" s="104"/>
      <c r="NJY660" s="60"/>
      <c r="NJZ660" s="61"/>
      <c r="NKA660" s="104"/>
      <c r="NKB660" s="60"/>
      <c r="NKC660" s="61"/>
      <c r="NKD660" s="104"/>
      <c r="NKE660" s="60"/>
      <c r="NKF660" s="61"/>
      <c r="NKG660" s="104"/>
      <c r="NKH660" s="60"/>
      <c r="NKI660" s="61"/>
      <c r="NKJ660" s="104"/>
      <c r="NKK660" s="60"/>
      <c r="NKL660" s="61"/>
      <c r="NKM660" s="104"/>
      <c r="NKN660" s="60"/>
      <c r="NKO660" s="61"/>
      <c r="NKP660" s="104"/>
      <c r="NKQ660" s="60"/>
      <c r="NKR660" s="61"/>
      <c r="NKS660" s="104"/>
      <c r="NKT660" s="60"/>
      <c r="NKU660" s="61"/>
      <c r="NKV660" s="104"/>
      <c r="NKW660" s="60"/>
      <c r="NKX660" s="61"/>
      <c r="NKY660" s="104"/>
      <c r="NKZ660" s="60"/>
      <c r="NLA660" s="61"/>
      <c r="NLB660" s="104"/>
      <c r="NLC660" s="60"/>
      <c r="NLD660" s="61"/>
      <c r="NLE660" s="104"/>
      <c r="NLF660" s="60"/>
      <c r="NLG660" s="61"/>
      <c r="NLH660" s="104"/>
      <c r="NLI660" s="60"/>
      <c r="NLJ660" s="61"/>
      <c r="NLK660" s="104"/>
      <c r="NLL660" s="60"/>
      <c r="NLM660" s="61"/>
      <c r="NLN660" s="104"/>
      <c r="NLO660" s="60"/>
      <c r="NLP660" s="61"/>
      <c r="NLQ660" s="104"/>
      <c r="NLR660" s="60"/>
      <c r="NLS660" s="61"/>
      <c r="NLT660" s="104"/>
      <c r="NLU660" s="60"/>
      <c r="NLV660" s="61"/>
      <c r="NLW660" s="104"/>
      <c r="NLX660" s="60"/>
      <c r="NLY660" s="61"/>
      <c r="NLZ660" s="104"/>
      <c r="NMA660" s="60"/>
      <c r="NMB660" s="61"/>
      <c r="NMC660" s="104"/>
      <c r="NMD660" s="60"/>
      <c r="NME660" s="61"/>
      <c r="NMF660" s="104"/>
      <c r="NMG660" s="60"/>
      <c r="NMH660" s="61"/>
      <c r="NMI660" s="104"/>
      <c r="NMJ660" s="60"/>
      <c r="NMK660" s="61"/>
      <c r="NML660" s="104"/>
      <c r="NMM660" s="60"/>
      <c r="NMN660" s="61"/>
      <c r="NMO660" s="104"/>
      <c r="NMP660" s="60"/>
      <c r="NMQ660" s="61"/>
      <c r="NMR660" s="104"/>
      <c r="NMS660" s="60"/>
      <c r="NMT660" s="61"/>
      <c r="NMU660" s="104"/>
      <c r="NMV660" s="60"/>
      <c r="NMW660" s="61"/>
      <c r="NMX660" s="104"/>
      <c r="NMY660" s="60"/>
      <c r="NMZ660" s="61"/>
      <c r="NNA660" s="104"/>
      <c r="NNB660" s="60"/>
      <c r="NNC660" s="61"/>
      <c r="NND660" s="104"/>
      <c r="NNE660" s="60"/>
      <c r="NNF660" s="61"/>
      <c r="NNG660" s="104"/>
      <c r="NNH660" s="60"/>
      <c r="NNI660" s="61"/>
      <c r="NNJ660" s="104"/>
      <c r="NNK660" s="60"/>
      <c r="NNL660" s="61"/>
      <c r="NNM660" s="104"/>
      <c r="NNN660" s="60"/>
      <c r="NNO660" s="61"/>
      <c r="NNP660" s="104"/>
      <c r="NNQ660" s="60"/>
      <c r="NNR660" s="61"/>
      <c r="NNS660" s="104"/>
      <c r="NNT660" s="60"/>
      <c r="NNU660" s="61"/>
      <c r="NNV660" s="104"/>
      <c r="NNW660" s="60"/>
      <c r="NNX660" s="61"/>
      <c r="NNY660" s="104"/>
      <c r="NNZ660" s="60"/>
      <c r="NOA660" s="61"/>
      <c r="NOB660" s="104"/>
      <c r="NOC660" s="60"/>
      <c r="NOD660" s="61"/>
      <c r="NOE660" s="104"/>
      <c r="NOF660" s="60"/>
      <c r="NOG660" s="61"/>
      <c r="NOH660" s="104"/>
      <c r="NOI660" s="60"/>
      <c r="NOJ660" s="61"/>
      <c r="NOK660" s="104"/>
      <c r="NOL660" s="60"/>
      <c r="NOM660" s="61"/>
      <c r="NON660" s="104"/>
      <c r="NOO660" s="60"/>
      <c r="NOP660" s="61"/>
      <c r="NOQ660" s="104"/>
      <c r="NOR660" s="60"/>
      <c r="NOS660" s="61"/>
      <c r="NOT660" s="104"/>
      <c r="NOU660" s="60"/>
      <c r="NOV660" s="61"/>
      <c r="NOW660" s="104"/>
      <c r="NOX660" s="60"/>
      <c r="NOY660" s="61"/>
      <c r="NOZ660" s="104"/>
      <c r="NPA660" s="60"/>
      <c r="NPB660" s="61"/>
      <c r="NPC660" s="104"/>
      <c r="NPD660" s="60"/>
      <c r="NPE660" s="61"/>
      <c r="NPF660" s="104"/>
      <c r="NPG660" s="60"/>
      <c r="NPH660" s="61"/>
      <c r="NPI660" s="104"/>
      <c r="NPJ660" s="60"/>
      <c r="NPK660" s="61"/>
      <c r="NPL660" s="104"/>
      <c r="NPM660" s="60"/>
      <c r="NPN660" s="61"/>
      <c r="NPO660" s="104"/>
      <c r="NPP660" s="60"/>
      <c r="NPQ660" s="61"/>
      <c r="NPR660" s="104"/>
      <c r="NPS660" s="60"/>
      <c r="NPT660" s="61"/>
      <c r="NPU660" s="104"/>
      <c r="NPV660" s="60"/>
      <c r="NPW660" s="61"/>
      <c r="NPX660" s="104"/>
      <c r="NPY660" s="60"/>
      <c r="NPZ660" s="61"/>
      <c r="NQA660" s="104"/>
      <c r="NQB660" s="60"/>
      <c r="NQC660" s="61"/>
      <c r="NQD660" s="104"/>
      <c r="NQE660" s="60"/>
      <c r="NQF660" s="61"/>
      <c r="NQG660" s="104"/>
      <c r="NQH660" s="60"/>
      <c r="NQI660" s="61"/>
      <c r="NQJ660" s="104"/>
      <c r="NQK660" s="60"/>
      <c r="NQL660" s="61"/>
      <c r="NQM660" s="104"/>
      <c r="NQN660" s="60"/>
      <c r="NQO660" s="61"/>
      <c r="NQP660" s="104"/>
      <c r="NQQ660" s="60"/>
      <c r="NQR660" s="61"/>
      <c r="NQS660" s="104"/>
      <c r="NQT660" s="60"/>
      <c r="NQU660" s="61"/>
      <c r="NQV660" s="104"/>
      <c r="NQW660" s="60"/>
      <c r="NQX660" s="61"/>
      <c r="NQY660" s="104"/>
      <c r="NQZ660" s="60"/>
      <c r="NRA660" s="61"/>
      <c r="NRB660" s="104"/>
      <c r="NRC660" s="60"/>
      <c r="NRD660" s="61"/>
      <c r="NRE660" s="104"/>
      <c r="NRF660" s="60"/>
      <c r="NRG660" s="61"/>
      <c r="NRH660" s="104"/>
      <c r="NRI660" s="60"/>
      <c r="NRJ660" s="61"/>
      <c r="NRK660" s="104"/>
      <c r="NRL660" s="60"/>
      <c r="NRM660" s="61"/>
      <c r="NRN660" s="104"/>
      <c r="NRO660" s="60"/>
      <c r="NRP660" s="61"/>
      <c r="NRQ660" s="104"/>
      <c r="NRR660" s="60"/>
      <c r="NRS660" s="61"/>
      <c r="NRT660" s="104"/>
      <c r="NRU660" s="60"/>
      <c r="NRV660" s="61"/>
      <c r="NRW660" s="104"/>
      <c r="NRX660" s="60"/>
      <c r="NRY660" s="61"/>
      <c r="NRZ660" s="104"/>
      <c r="NSA660" s="60"/>
      <c r="NSB660" s="61"/>
      <c r="NSC660" s="104"/>
      <c r="NSD660" s="60"/>
      <c r="NSE660" s="61"/>
      <c r="NSF660" s="104"/>
      <c r="NSG660" s="60"/>
      <c r="NSH660" s="61"/>
      <c r="NSI660" s="104"/>
      <c r="NSJ660" s="60"/>
      <c r="NSK660" s="61"/>
      <c r="NSL660" s="104"/>
      <c r="NSM660" s="60"/>
      <c r="NSN660" s="61"/>
      <c r="NSO660" s="104"/>
      <c r="NSP660" s="60"/>
      <c r="NSQ660" s="61"/>
      <c r="NSR660" s="104"/>
      <c r="NSS660" s="60"/>
      <c r="NST660" s="61"/>
      <c r="NSU660" s="104"/>
      <c r="NSV660" s="60"/>
      <c r="NSW660" s="61"/>
      <c r="NSX660" s="104"/>
      <c r="NSY660" s="60"/>
      <c r="NSZ660" s="61"/>
      <c r="NTA660" s="104"/>
      <c r="NTB660" s="60"/>
      <c r="NTC660" s="61"/>
      <c r="NTD660" s="104"/>
      <c r="NTE660" s="60"/>
      <c r="NTF660" s="61"/>
      <c r="NTG660" s="104"/>
      <c r="NTH660" s="60"/>
      <c r="NTI660" s="61"/>
      <c r="NTJ660" s="104"/>
      <c r="NTK660" s="60"/>
      <c r="NTL660" s="61"/>
      <c r="NTM660" s="104"/>
      <c r="NTN660" s="60"/>
      <c r="NTO660" s="61"/>
      <c r="NTP660" s="104"/>
      <c r="NTQ660" s="60"/>
      <c r="NTR660" s="61"/>
      <c r="NTS660" s="104"/>
      <c r="NTT660" s="60"/>
      <c r="NTU660" s="61"/>
      <c r="NTV660" s="104"/>
      <c r="NTW660" s="60"/>
      <c r="NTX660" s="61"/>
      <c r="NTY660" s="104"/>
      <c r="NTZ660" s="60"/>
      <c r="NUA660" s="61"/>
      <c r="NUB660" s="104"/>
      <c r="NUC660" s="60"/>
      <c r="NUD660" s="61"/>
      <c r="NUE660" s="104"/>
      <c r="NUF660" s="60"/>
      <c r="NUG660" s="61"/>
      <c r="NUH660" s="104"/>
      <c r="NUI660" s="60"/>
      <c r="NUJ660" s="61"/>
      <c r="NUK660" s="104"/>
      <c r="NUL660" s="60"/>
      <c r="NUM660" s="61"/>
      <c r="NUN660" s="104"/>
      <c r="NUO660" s="60"/>
      <c r="NUP660" s="61"/>
      <c r="NUQ660" s="104"/>
      <c r="NUR660" s="60"/>
      <c r="NUS660" s="61"/>
      <c r="NUT660" s="104"/>
      <c r="NUU660" s="60"/>
      <c r="NUV660" s="61"/>
      <c r="NUW660" s="104"/>
      <c r="NUX660" s="60"/>
      <c r="NUY660" s="61"/>
      <c r="NUZ660" s="104"/>
      <c r="NVA660" s="60"/>
      <c r="NVB660" s="61"/>
      <c r="NVC660" s="104"/>
      <c r="NVD660" s="60"/>
      <c r="NVE660" s="61"/>
      <c r="NVF660" s="104"/>
      <c r="NVG660" s="60"/>
      <c r="NVH660" s="61"/>
      <c r="NVI660" s="104"/>
      <c r="NVJ660" s="60"/>
      <c r="NVK660" s="61"/>
      <c r="NVL660" s="104"/>
      <c r="NVM660" s="60"/>
      <c r="NVN660" s="61"/>
      <c r="NVO660" s="104"/>
      <c r="NVP660" s="60"/>
      <c r="NVQ660" s="61"/>
      <c r="NVR660" s="104"/>
      <c r="NVS660" s="60"/>
      <c r="NVT660" s="61"/>
      <c r="NVU660" s="104"/>
      <c r="NVV660" s="60"/>
      <c r="NVW660" s="61"/>
      <c r="NVX660" s="104"/>
      <c r="NVY660" s="60"/>
      <c r="NVZ660" s="61"/>
      <c r="NWA660" s="104"/>
      <c r="NWB660" s="60"/>
      <c r="NWC660" s="61"/>
      <c r="NWD660" s="104"/>
      <c r="NWE660" s="60"/>
      <c r="NWF660" s="61"/>
      <c r="NWG660" s="104"/>
      <c r="NWH660" s="60"/>
      <c r="NWI660" s="61"/>
      <c r="NWJ660" s="104"/>
      <c r="NWK660" s="60"/>
      <c r="NWL660" s="61"/>
      <c r="NWM660" s="104"/>
      <c r="NWN660" s="60"/>
      <c r="NWO660" s="61"/>
      <c r="NWP660" s="104"/>
      <c r="NWQ660" s="60"/>
      <c r="NWR660" s="61"/>
      <c r="NWS660" s="104"/>
      <c r="NWT660" s="60"/>
      <c r="NWU660" s="61"/>
      <c r="NWV660" s="104"/>
      <c r="NWW660" s="60"/>
      <c r="NWX660" s="61"/>
      <c r="NWY660" s="104"/>
      <c r="NWZ660" s="60"/>
      <c r="NXA660" s="61"/>
      <c r="NXB660" s="104"/>
      <c r="NXC660" s="60"/>
      <c r="NXD660" s="61"/>
      <c r="NXE660" s="104"/>
      <c r="NXF660" s="60"/>
      <c r="NXG660" s="61"/>
      <c r="NXH660" s="104"/>
      <c r="NXI660" s="60"/>
      <c r="NXJ660" s="61"/>
      <c r="NXK660" s="104"/>
      <c r="NXL660" s="60"/>
      <c r="NXM660" s="61"/>
      <c r="NXN660" s="104"/>
      <c r="NXO660" s="60"/>
      <c r="NXP660" s="61"/>
      <c r="NXQ660" s="104"/>
      <c r="NXR660" s="60"/>
      <c r="NXS660" s="61"/>
      <c r="NXT660" s="104"/>
      <c r="NXU660" s="60"/>
      <c r="NXV660" s="61"/>
      <c r="NXW660" s="104"/>
      <c r="NXX660" s="60"/>
      <c r="NXY660" s="61"/>
      <c r="NXZ660" s="104"/>
      <c r="NYA660" s="60"/>
      <c r="NYB660" s="61"/>
      <c r="NYC660" s="104"/>
      <c r="NYD660" s="60"/>
      <c r="NYE660" s="61"/>
      <c r="NYF660" s="104"/>
      <c r="NYG660" s="60"/>
      <c r="NYH660" s="61"/>
      <c r="NYI660" s="104"/>
      <c r="NYJ660" s="60"/>
      <c r="NYK660" s="61"/>
      <c r="NYL660" s="104"/>
      <c r="NYM660" s="60"/>
      <c r="NYN660" s="61"/>
      <c r="NYO660" s="104"/>
      <c r="NYP660" s="60"/>
      <c r="NYQ660" s="61"/>
      <c r="NYR660" s="104"/>
      <c r="NYS660" s="60"/>
      <c r="NYT660" s="61"/>
      <c r="NYU660" s="104"/>
      <c r="NYV660" s="60"/>
      <c r="NYW660" s="61"/>
      <c r="NYX660" s="104"/>
      <c r="NYY660" s="60"/>
      <c r="NYZ660" s="61"/>
      <c r="NZA660" s="104"/>
      <c r="NZB660" s="60"/>
      <c r="NZC660" s="61"/>
      <c r="NZD660" s="104"/>
      <c r="NZE660" s="60"/>
      <c r="NZF660" s="61"/>
      <c r="NZG660" s="104"/>
      <c r="NZH660" s="60"/>
      <c r="NZI660" s="61"/>
      <c r="NZJ660" s="104"/>
      <c r="NZK660" s="60"/>
      <c r="NZL660" s="61"/>
      <c r="NZM660" s="104"/>
      <c r="NZN660" s="60"/>
      <c r="NZO660" s="61"/>
      <c r="NZP660" s="104"/>
      <c r="NZQ660" s="60"/>
      <c r="NZR660" s="61"/>
      <c r="NZS660" s="104"/>
      <c r="NZT660" s="60"/>
      <c r="NZU660" s="61"/>
      <c r="NZV660" s="104"/>
      <c r="NZW660" s="60"/>
      <c r="NZX660" s="61"/>
      <c r="NZY660" s="104"/>
      <c r="NZZ660" s="60"/>
      <c r="OAA660" s="61"/>
      <c r="OAB660" s="104"/>
      <c r="OAC660" s="60"/>
      <c r="OAD660" s="61"/>
      <c r="OAE660" s="104"/>
      <c r="OAF660" s="60"/>
      <c r="OAG660" s="61"/>
      <c r="OAH660" s="104"/>
      <c r="OAI660" s="60"/>
      <c r="OAJ660" s="61"/>
      <c r="OAK660" s="104"/>
      <c r="OAL660" s="60"/>
      <c r="OAM660" s="61"/>
      <c r="OAN660" s="104"/>
      <c r="OAO660" s="60"/>
      <c r="OAP660" s="61"/>
      <c r="OAQ660" s="104"/>
      <c r="OAR660" s="60"/>
      <c r="OAS660" s="61"/>
      <c r="OAT660" s="104"/>
      <c r="OAU660" s="60"/>
      <c r="OAV660" s="61"/>
      <c r="OAW660" s="104"/>
      <c r="OAX660" s="60"/>
      <c r="OAY660" s="61"/>
      <c r="OAZ660" s="104"/>
      <c r="OBA660" s="60"/>
      <c r="OBB660" s="61"/>
      <c r="OBC660" s="104"/>
      <c r="OBD660" s="60"/>
      <c r="OBE660" s="61"/>
      <c r="OBF660" s="104"/>
      <c r="OBG660" s="60"/>
      <c r="OBH660" s="61"/>
      <c r="OBI660" s="104"/>
      <c r="OBJ660" s="60"/>
      <c r="OBK660" s="61"/>
      <c r="OBL660" s="104"/>
      <c r="OBM660" s="60"/>
      <c r="OBN660" s="61"/>
      <c r="OBO660" s="104"/>
      <c r="OBP660" s="60"/>
      <c r="OBQ660" s="61"/>
      <c r="OBR660" s="104"/>
      <c r="OBS660" s="60"/>
      <c r="OBT660" s="61"/>
      <c r="OBU660" s="104"/>
      <c r="OBV660" s="60"/>
      <c r="OBW660" s="61"/>
      <c r="OBX660" s="104"/>
      <c r="OBY660" s="60"/>
      <c r="OBZ660" s="61"/>
      <c r="OCA660" s="104"/>
      <c r="OCB660" s="60"/>
      <c r="OCC660" s="61"/>
      <c r="OCD660" s="104"/>
      <c r="OCE660" s="60"/>
      <c r="OCF660" s="61"/>
      <c r="OCG660" s="104"/>
      <c r="OCH660" s="60"/>
      <c r="OCI660" s="61"/>
      <c r="OCJ660" s="104"/>
      <c r="OCK660" s="60"/>
      <c r="OCL660" s="61"/>
      <c r="OCM660" s="104"/>
      <c r="OCN660" s="60"/>
      <c r="OCO660" s="61"/>
      <c r="OCP660" s="104"/>
      <c r="OCQ660" s="60"/>
      <c r="OCR660" s="61"/>
      <c r="OCS660" s="104"/>
      <c r="OCT660" s="60"/>
      <c r="OCU660" s="61"/>
      <c r="OCV660" s="104"/>
      <c r="OCW660" s="60"/>
      <c r="OCX660" s="61"/>
      <c r="OCY660" s="104"/>
      <c r="OCZ660" s="60"/>
      <c r="ODA660" s="61"/>
      <c r="ODB660" s="104"/>
      <c r="ODC660" s="60"/>
      <c r="ODD660" s="61"/>
      <c r="ODE660" s="104"/>
      <c r="ODF660" s="60"/>
      <c r="ODG660" s="61"/>
      <c r="ODH660" s="104"/>
      <c r="ODI660" s="60"/>
      <c r="ODJ660" s="61"/>
      <c r="ODK660" s="104"/>
      <c r="ODL660" s="60"/>
      <c r="ODM660" s="61"/>
      <c r="ODN660" s="104"/>
      <c r="ODO660" s="60"/>
      <c r="ODP660" s="61"/>
      <c r="ODQ660" s="104"/>
      <c r="ODR660" s="60"/>
      <c r="ODS660" s="61"/>
      <c r="ODT660" s="104"/>
      <c r="ODU660" s="60"/>
      <c r="ODV660" s="61"/>
      <c r="ODW660" s="104"/>
      <c r="ODX660" s="60"/>
      <c r="ODY660" s="61"/>
      <c r="ODZ660" s="104"/>
      <c r="OEA660" s="60"/>
      <c r="OEB660" s="61"/>
      <c r="OEC660" s="104"/>
      <c r="OED660" s="60"/>
      <c r="OEE660" s="61"/>
      <c r="OEF660" s="104"/>
      <c r="OEG660" s="60"/>
      <c r="OEH660" s="61"/>
      <c r="OEI660" s="104"/>
      <c r="OEJ660" s="60"/>
      <c r="OEK660" s="61"/>
      <c r="OEL660" s="104"/>
      <c r="OEM660" s="60"/>
      <c r="OEN660" s="61"/>
      <c r="OEO660" s="104"/>
      <c r="OEP660" s="60"/>
      <c r="OEQ660" s="61"/>
      <c r="OER660" s="104"/>
      <c r="OES660" s="60"/>
      <c r="OET660" s="61"/>
      <c r="OEU660" s="104"/>
      <c r="OEV660" s="60"/>
      <c r="OEW660" s="61"/>
      <c r="OEX660" s="104"/>
      <c r="OEY660" s="60"/>
      <c r="OEZ660" s="61"/>
      <c r="OFA660" s="104"/>
      <c r="OFB660" s="60"/>
      <c r="OFC660" s="61"/>
      <c r="OFD660" s="104"/>
      <c r="OFE660" s="60"/>
      <c r="OFF660" s="61"/>
      <c r="OFG660" s="104"/>
      <c r="OFH660" s="60"/>
      <c r="OFI660" s="61"/>
      <c r="OFJ660" s="104"/>
      <c r="OFK660" s="60"/>
      <c r="OFL660" s="61"/>
      <c r="OFM660" s="104"/>
      <c r="OFN660" s="60"/>
      <c r="OFO660" s="61"/>
      <c r="OFP660" s="104"/>
      <c r="OFQ660" s="60"/>
      <c r="OFR660" s="61"/>
      <c r="OFS660" s="104"/>
      <c r="OFT660" s="60"/>
      <c r="OFU660" s="61"/>
      <c r="OFV660" s="104"/>
      <c r="OFW660" s="60"/>
      <c r="OFX660" s="61"/>
      <c r="OFY660" s="104"/>
      <c r="OFZ660" s="60"/>
      <c r="OGA660" s="61"/>
      <c r="OGB660" s="104"/>
      <c r="OGC660" s="60"/>
      <c r="OGD660" s="61"/>
      <c r="OGE660" s="104"/>
      <c r="OGF660" s="60"/>
      <c r="OGG660" s="61"/>
      <c r="OGH660" s="104"/>
      <c r="OGI660" s="60"/>
      <c r="OGJ660" s="61"/>
      <c r="OGK660" s="104"/>
      <c r="OGL660" s="60"/>
      <c r="OGM660" s="61"/>
      <c r="OGN660" s="104"/>
      <c r="OGO660" s="60"/>
      <c r="OGP660" s="61"/>
      <c r="OGQ660" s="104"/>
      <c r="OGR660" s="60"/>
      <c r="OGS660" s="61"/>
      <c r="OGT660" s="104"/>
      <c r="OGU660" s="60"/>
      <c r="OGV660" s="61"/>
      <c r="OGW660" s="104"/>
      <c r="OGX660" s="60"/>
      <c r="OGY660" s="61"/>
      <c r="OGZ660" s="104"/>
      <c r="OHA660" s="60"/>
      <c r="OHB660" s="61"/>
      <c r="OHC660" s="104"/>
      <c r="OHD660" s="60"/>
      <c r="OHE660" s="61"/>
      <c r="OHF660" s="104"/>
      <c r="OHG660" s="60"/>
      <c r="OHH660" s="61"/>
      <c r="OHI660" s="104"/>
      <c r="OHJ660" s="60"/>
      <c r="OHK660" s="61"/>
      <c r="OHL660" s="104"/>
      <c r="OHM660" s="60"/>
      <c r="OHN660" s="61"/>
      <c r="OHO660" s="104"/>
      <c r="OHP660" s="60"/>
      <c r="OHQ660" s="61"/>
      <c r="OHR660" s="104"/>
      <c r="OHS660" s="60"/>
      <c r="OHT660" s="61"/>
      <c r="OHU660" s="104"/>
      <c r="OHV660" s="60"/>
      <c r="OHW660" s="61"/>
      <c r="OHX660" s="104"/>
      <c r="OHY660" s="60"/>
      <c r="OHZ660" s="61"/>
      <c r="OIA660" s="104"/>
      <c r="OIB660" s="60"/>
      <c r="OIC660" s="61"/>
      <c r="OID660" s="104"/>
      <c r="OIE660" s="60"/>
      <c r="OIF660" s="61"/>
      <c r="OIG660" s="104"/>
      <c r="OIH660" s="60"/>
      <c r="OII660" s="61"/>
      <c r="OIJ660" s="104"/>
      <c r="OIK660" s="60"/>
      <c r="OIL660" s="61"/>
      <c r="OIM660" s="104"/>
      <c r="OIN660" s="60"/>
      <c r="OIO660" s="61"/>
      <c r="OIP660" s="104"/>
      <c r="OIQ660" s="60"/>
      <c r="OIR660" s="61"/>
      <c r="OIS660" s="104"/>
      <c r="OIT660" s="60"/>
      <c r="OIU660" s="61"/>
      <c r="OIV660" s="104"/>
      <c r="OIW660" s="60"/>
      <c r="OIX660" s="61"/>
      <c r="OIY660" s="104"/>
      <c r="OIZ660" s="60"/>
      <c r="OJA660" s="61"/>
      <c r="OJB660" s="104"/>
      <c r="OJC660" s="60"/>
      <c r="OJD660" s="61"/>
      <c r="OJE660" s="104"/>
      <c r="OJF660" s="60"/>
      <c r="OJG660" s="61"/>
      <c r="OJH660" s="104"/>
      <c r="OJI660" s="60"/>
      <c r="OJJ660" s="61"/>
      <c r="OJK660" s="104"/>
      <c r="OJL660" s="60"/>
      <c r="OJM660" s="61"/>
      <c r="OJN660" s="104"/>
      <c r="OJO660" s="60"/>
      <c r="OJP660" s="61"/>
      <c r="OJQ660" s="104"/>
      <c r="OJR660" s="60"/>
      <c r="OJS660" s="61"/>
      <c r="OJT660" s="104"/>
      <c r="OJU660" s="60"/>
      <c r="OJV660" s="61"/>
      <c r="OJW660" s="104"/>
      <c r="OJX660" s="60"/>
      <c r="OJY660" s="61"/>
      <c r="OJZ660" s="104"/>
      <c r="OKA660" s="60"/>
      <c r="OKB660" s="61"/>
      <c r="OKC660" s="104"/>
      <c r="OKD660" s="60"/>
      <c r="OKE660" s="61"/>
      <c r="OKF660" s="104"/>
      <c r="OKG660" s="60"/>
      <c r="OKH660" s="61"/>
      <c r="OKI660" s="104"/>
      <c r="OKJ660" s="60"/>
      <c r="OKK660" s="61"/>
      <c r="OKL660" s="104"/>
      <c r="OKM660" s="60"/>
      <c r="OKN660" s="61"/>
      <c r="OKO660" s="104"/>
      <c r="OKP660" s="60"/>
      <c r="OKQ660" s="61"/>
      <c r="OKR660" s="104"/>
      <c r="OKS660" s="60"/>
      <c r="OKT660" s="61"/>
      <c r="OKU660" s="104"/>
      <c r="OKV660" s="60"/>
      <c r="OKW660" s="61"/>
      <c r="OKX660" s="104"/>
      <c r="OKY660" s="60"/>
      <c r="OKZ660" s="61"/>
      <c r="OLA660" s="104"/>
      <c r="OLB660" s="60"/>
      <c r="OLC660" s="61"/>
      <c r="OLD660" s="104"/>
      <c r="OLE660" s="60"/>
      <c r="OLF660" s="61"/>
      <c r="OLG660" s="104"/>
      <c r="OLH660" s="60"/>
      <c r="OLI660" s="61"/>
      <c r="OLJ660" s="104"/>
      <c r="OLK660" s="60"/>
      <c r="OLL660" s="61"/>
      <c r="OLM660" s="104"/>
      <c r="OLN660" s="60"/>
      <c r="OLO660" s="61"/>
      <c r="OLP660" s="104"/>
      <c r="OLQ660" s="60"/>
      <c r="OLR660" s="61"/>
      <c r="OLS660" s="104"/>
      <c r="OLT660" s="60"/>
      <c r="OLU660" s="61"/>
      <c r="OLV660" s="104"/>
      <c r="OLW660" s="60"/>
      <c r="OLX660" s="61"/>
      <c r="OLY660" s="104"/>
      <c r="OLZ660" s="60"/>
      <c r="OMA660" s="61"/>
      <c r="OMB660" s="104"/>
      <c r="OMC660" s="60"/>
      <c r="OMD660" s="61"/>
      <c r="OME660" s="104"/>
      <c r="OMF660" s="60"/>
      <c r="OMG660" s="61"/>
      <c r="OMH660" s="104"/>
      <c r="OMI660" s="60"/>
      <c r="OMJ660" s="61"/>
      <c r="OMK660" s="104"/>
      <c r="OML660" s="60"/>
      <c r="OMM660" s="61"/>
      <c r="OMN660" s="104"/>
      <c r="OMO660" s="60"/>
      <c r="OMP660" s="61"/>
      <c r="OMQ660" s="104"/>
      <c r="OMR660" s="60"/>
      <c r="OMS660" s="61"/>
      <c r="OMT660" s="104"/>
      <c r="OMU660" s="60"/>
      <c r="OMV660" s="61"/>
      <c r="OMW660" s="104"/>
      <c r="OMX660" s="60"/>
      <c r="OMY660" s="61"/>
      <c r="OMZ660" s="104"/>
      <c r="ONA660" s="60"/>
      <c r="ONB660" s="61"/>
      <c r="ONC660" s="104"/>
      <c r="OND660" s="60"/>
      <c r="ONE660" s="61"/>
      <c r="ONF660" s="104"/>
      <c r="ONG660" s="60"/>
      <c r="ONH660" s="61"/>
      <c r="ONI660" s="104"/>
      <c r="ONJ660" s="60"/>
      <c r="ONK660" s="61"/>
      <c r="ONL660" s="104"/>
      <c r="ONM660" s="60"/>
      <c r="ONN660" s="61"/>
      <c r="ONO660" s="104"/>
      <c r="ONP660" s="60"/>
      <c r="ONQ660" s="61"/>
      <c r="ONR660" s="104"/>
      <c r="ONS660" s="60"/>
      <c r="ONT660" s="61"/>
      <c r="ONU660" s="104"/>
      <c r="ONV660" s="60"/>
      <c r="ONW660" s="61"/>
      <c r="ONX660" s="104"/>
      <c r="ONY660" s="60"/>
      <c r="ONZ660" s="61"/>
      <c r="OOA660" s="104"/>
      <c r="OOB660" s="60"/>
      <c r="OOC660" s="61"/>
      <c r="OOD660" s="104"/>
      <c r="OOE660" s="60"/>
      <c r="OOF660" s="61"/>
      <c r="OOG660" s="104"/>
      <c r="OOH660" s="60"/>
      <c r="OOI660" s="61"/>
      <c r="OOJ660" s="104"/>
      <c r="OOK660" s="60"/>
      <c r="OOL660" s="61"/>
      <c r="OOM660" s="104"/>
      <c r="OON660" s="60"/>
      <c r="OOO660" s="61"/>
      <c r="OOP660" s="104"/>
      <c r="OOQ660" s="60"/>
      <c r="OOR660" s="61"/>
      <c r="OOS660" s="104"/>
      <c r="OOT660" s="60"/>
      <c r="OOU660" s="61"/>
      <c r="OOV660" s="104"/>
      <c r="OOW660" s="60"/>
      <c r="OOX660" s="61"/>
      <c r="OOY660" s="104"/>
      <c r="OOZ660" s="60"/>
      <c r="OPA660" s="61"/>
      <c r="OPB660" s="104"/>
      <c r="OPC660" s="60"/>
      <c r="OPD660" s="61"/>
      <c r="OPE660" s="104"/>
      <c r="OPF660" s="60"/>
      <c r="OPG660" s="61"/>
      <c r="OPH660" s="104"/>
      <c r="OPI660" s="60"/>
      <c r="OPJ660" s="61"/>
      <c r="OPK660" s="104"/>
      <c r="OPL660" s="60"/>
      <c r="OPM660" s="61"/>
      <c r="OPN660" s="104"/>
      <c r="OPO660" s="60"/>
      <c r="OPP660" s="61"/>
      <c r="OPQ660" s="104"/>
      <c r="OPR660" s="60"/>
      <c r="OPS660" s="61"/>
      <c r="OPT660" s="104"/>
      <c r="OPU660" s="60"/>
      <c r="OPV660" s="61"/>
      <c r="OPW660" s="104"/>
      <c r="OPX660" s="60"/>
      <c r="OPY660" s="61"/>
      <c r="OPZ660" s="104"/>
      <c r="OQA660" s="60"/>
      <c r="OQB660" s="61"/>
      <c r="OQC660" s="104"/>
      <c r="OQD660" s="60"/>
      <c r="OQE660" s="61"/>
      <c r="OQF660" s="104"/>
      <c r="OQG660" s="60"/>
      <c r="OQH660" s="61"/>
      <c r="OQI660" s="104"/>
      <c r="OQJ660" s="60"/>
      <c r="OQK660" s="61"/>
      <c r="OQL660" s="104"/>
      <c r="OQM660" s="60"/>
      <c r="OQN660" s="61"/>
      <c r="OQO660" s="104"/>
      <c r="OQP660" s="60"/>
      <c r="OQQ660" s="61"/>
      <c r="OQR660" s="104"/>
      <c r="OQS660" s="60"/>
      <c r="OQT660" s="61"/>
      <c r="OQU660" s="104"/>
      <c r="OQV660" s="60"/>
      <c r="OQW660" s="61"/>
      <c r="OQX660" s="104"/>
      <c r="OQY660" s="60"/>
      <c r="OQZ660" s="61"/>
      <c r="ORA660" s="104"/>
      <c r="ORB660" s="60"/>
      <c r="ORC660" s="61"/>
      <c r="ORD660" s="104"/>
      <c r="ORE660" s="60"/>
      <c r="ORF660" s="61"/>
      <c r="ORG660" s="104"/>
      <c r="ORH660" s="60"/>
      <c r="ORI660" s="61"/>
      <c r="ORJ660" s="104"/>
      <c r="ORK660" s="60"/>
      <c r="ORL660" s="61"/>
      <c r="ORM660" s="104"/>
      <c r="ORN660" s="60"/>
      <c r="ORO660" s="61"/>
      <c r="ORP660" s="104"/>
      <c r="ORQ660" s="60"/>
      <c r="ORR660" s="61"/>
      <c r="ORS660" s="104"/>
      <c r="ORT660" s="60"/>
      <c r="ORU660" s="61"/>
      <c r="ORV660" s="104"/>
      <c r="ORW660" s="60"/>
      <c r="ORX660" s="61"/>
      <c r="ORY660" s="104"/>
      <c r="ORZ660" s="60"/>
      <c r="OSA660" s="61"/>
      <c r="OSB660" s="104"/>
      <c r="OSC660" s="60"/>
      <c r="OSD660" s="61"/>
      <c r="OSE660" s="104"/>
      <c r="OSF660" s="60"/>
      <c r="OSG660" s="61"/>
      <c r="OSH660" s="104"/>
      <c r="OSI660" s="60"/>
      <c r="OSJ660" s="61"/>
      <c r="OSK660" s="104"/>
      <c r="OSL660" s="60"/>
      <c r="OSM660" s="61"/>
      <c r="OSN660" s="104"/>
      <c r="OSO660" s="60"/>
      <c r="OSP660" s="61"/>
      <c r="OSQ660" s="104"/>
      <c r="OSR660" s="60"/>
      <c r="OSS660" s="61"/>
      <c r="OST660" s="104"/>
      <c r="OSU660" s="60"/>
      <c r="OSV660" s="61"/>
      <c r="OSW660" s="104"/>
      <c r="OSX660" s="60"/>
      <c r="OSY660" s="61"/>
      <c r="OSZ660" s="104"/>
      <c r="OTA660" s="60"/>
      <c r="OTB660" s="61"/>
      <c r="OTC660" s="104"/>
      <c r="OTD660" s="60"/>
      <c r="OTE660" s="61"/>
      <c r="OTF660" s="104"/>
      <c r="OTG660" s="60"/>
      <c r="OTH660" s="61"/>
      <c r="OTI660" s="104"/>
      <c r="OTJ660" s="60"/>
      <c r="OTK660" s="61"/>
      <c r="OTL660" s="104"/>
      <c r="OTM660" s="60"/>
      <c r="OTN660" s="61"/>
      <c r="OTO660" s="104"/>
      <c r="OTP660" s="60"/>
      <c r="OTQ660" s="61"/>
      <c r="OTR660" s="104"/>
      <c r="OTS660" s="60"/>
      <c r="OTT660" s="61"/>
      <c r="OTU660" s="104"/>
      <c r="OTV660" s="60"/>
      <c r="OTW660" s="61"/>
      <c r="OTX660" s="104"/>
      <c r="OTY660" s="60"/>
      <c r="OTZ660" s="61"/>
      <c r="OUA660" s="104"/>
      <c r="OUB660" s="60"/>
      <c r="OUC660" s="61"/>
      <c r="OUD660" s="104"/>
      <c r="OUE660" s="60"/>
      <c r="OUF660" s="61"/>
      <c r="OUG660" s="104"/>
      <c r="OUH660" s="60"/>
      <c r="OUI660" s="61"/>
      <c r="OUJ660" s="104"/>
      <c r="OUK660" s="60"/>
      <c r="OUL660" s="61"/>
      <c r="OUM660" s="104"/>
      <c r="OUN660" s="60"/>
      <c r="OUO660" s="61"/>
      <c r="OUP660" s="104"/>
      <c r="OUQ660" s="60"/>
      <c r="OUR660" s="61"/>
      <c r="OUS660" s="104"/>
      <c r="OUT660" s="60"/>
      <c r="OUU660" s="61"/>
      <c r="OUV660" s="104"/>
      <c r="OUW660" s="60"/>
      <c r="OUX660" s="61"/>
      <c r="OUY660" s="104"/>
      <c r="OUZ660" s="60"/>
      <c r="OVA660" s="61"/>
      <c r="OVB660" s="104"/>
      <c r="OVC660" s="60"/>
      <c r="OVD660" s="61"/>
      <c r="OVE660" s="104"/>
      <c r="OVF660" s="60"/>
      <c r="OVG660" s="61"/>
      <c r="OVH660" s="104"/>
      <c r="OVI660" s="60"/>
      <c r="OVJ660" s="61"/>
      <c r="OVK660" s="104"/>
      <c r="OVL660" s="60"/>
      <c r="OVM660" s="61"/>
      <c r="OVN660" s="104"/>
      <c r="OVO660" s="60"/>
      <c r="OVP660" s="61"/>
      <c r="OVQ660" s="104"/>
      <c r="OVR660" s="60"/>
      <c r="OVS660" s="61"/>
      <c r="OVT660" s="104"/>
      <c r="OVU660" s="60"/>
      <c r="OVV660" s="61"/>
      <c r="OVW660" s="104"/>
      <c r="OVX660" s="60"/>
      <c r="OVY660" s="61"/>
      <c r="OVZ660" s="104"/>
      <c r="OWA660" s="60"/>
      <c r="OWB660" s="61"/>
      <c r="OWC660" s="104"/>
      <c r="OWD660" s="60"/>
      <c r="OWE660" s="61"/>
      <c r="OWF660" s="104"/>
      <c r="OWG660" s="60"/>
      <c r="OWH660" s="61"/>
      <c r="OWI660" s="104"/>
      <c r="OWJ660" s="60"/>
      <c r="OWK660" s="61"/>
      <c r="OWL660" s="104"/>
      <c r="OWM660" s="60"/>
      <c r="OWN660" s="61"/>
      <c r="OWO660" s="104"/>
      <c r="OWP660" s="60"/>
      <c r="OWQ660" s="61"/>
      <c r="OWR660" s="104"/>
      <c r="OWS660" s="60"/>
      <c r="OWT660" s="61"/>
      <c r="OWU660" s="104"/>
      <c r="OWV660" s="60"/>
      <c r="OWW660" s="61"/>
      <c r="OWX660" s="104"/>
      <c r="OWY660" s="60"/>
      <c r="OWZ660" s="61"/>
      <c r="OXA660" s="104"/>
      <c r="OXB660" s="60"/>
      <c r="OXC660" s="61"/>
      <c r="OXD660" s="104"/>
      <c r="OXE660" s="60"/>
      <c r="OXF660" s="61"/>
      <c r="OXG660" s="104"/>
      <c r="OXH660" s="60"/>
      <c r="OXI660" s="61"/>
      <c r="OXJ660" s="104"/>
      <c r="OXK660" s="60"/>
      <c r="OXL660" s="61"/>
      <c r="OXM660" s="104"/>
      <c r="OXN660" s="60"/>
      <c r="OXO660" s="61"/>
      <c r="OXP660" s="104"/>
      <c r="OXQ660" s="60"/>
      <c r="OXR660" s="61"/>
      <c r="OXS660" s="104"/>
      <c r="OXT660" s="60"/>
      <c r="OXU660" s="61"/>
      <c r="OXV660" s="104"/>
      <c r="OXW660" s="60"/>
      <c r="OXX660" s="61"/>
      <c r="OXY660" s="104"/>
      <c r="OXZ660" s="60"/>
      <c r="OYA660" s="61"/>
      <c r="OYB660" s="104"/>
      <c r="OYC660" s="60"/>
      <c r="OYD660" s="61"/>
      <c r="OYE660" s="104"/>
      <c r="OYF660" s="60"/>
      <c r="OYG660" s="61"/>
      <c r="OYH660" s="104"/>
      <c r="OYI660" s="60"/>
      <c r="OYJ660" s="61"/>
      <c r="OYK660" s="104"/>
      <c r="OYL660" s="60"/>
      <c r="OYM660" s="61"/>
      <c r="OYN660" s="104"/>
      <c r="OYO660" s="60"/>
      <c r="OYP660" s="61"/>
      <c r="OYQ660" s="104"/>
      <c r="OYR660" s="60"/>
      <c r="OYS660" s="61"/>
      <c r="OYT660" s="104"/>
      <c r="OYU660" s="60"/>
      <c r="OYV660" s="61"/>
      <c r="OYW660" s="104"/>
      <c r="OYX660" s="60"/>
      <c r="OYY660" s="61"/>
      <c r="OYZ660" s="104"/>
      <c r="OZA660" s="60"/>
      <c r="OZB660" s="61"/>
      <c r="OZC660" s="104"/>
      <c r="OZD660" s="60"/>
      <c r="OZE660" s="61"/>
      <c r="OZF660" s="104"/>
      <c r="OZG660" s="60"/>
      <c r="OZH660" s="61"/>
      <c r="OZI660" s="104"/>
      <c r="OZJ660" s="60"/>
      <c r="OZK660" s="61"/>
      <c r="OZL660" s="104"/>
      <c r="OZM660" s="60"/>
      <c r="OZN660" s="61"/>
      <c r="OZO660" s="104"/>
      <c r="OZP660" s="60"/>
      <c r="OZQ660" s="61"/>
      <c r="OZR660" s="104"/>
      <c r="OZS660" s="60"/>
      <c r="OZT660" s="61"/>
      <c r="OZU660" s="104"/>
      <c r="OZV660" s="60"/>
      <c r="OZW660" s="61"/>
      <c r="OZX660" s="104"/>
      <c r="OZY660" s="60"/>
      <c r="OZZ660" s="61"/>
      <c r="PAA660" s="104"/>
      <c r="PAB660" s="60"/>
      <c r="PAC660" s="61"/>
      <c r="PAD660" s="104"/>
      <c r="PAE660" s="60"/>
      <c r="PAF660" s="61"/>
      <c r="PAG660" s="104"/>
      <c r="PAH660" s="60"/>
      <c r="PAI660" s="61"/>
      <c r="PAJ660" s="104"/>
      <c r="PAK660" s="60"/>
      <c r="PAL660" s="61"/>
      <c r="PAM660" s="104"/>
      <c r="PAN660" s="60"/>
      <c r="PAO660" s="61"/>
      <c r="PAP660" s="104"/>
      <c r="PAQ660" s="60"/>
      <c r="PAR660" s="61"/>
      <c r="PAS660" s="104"/>
      <c r="PAT660" s="60"/>
      <c r="PAU660" s="61"/>
      <c r="PAV660" s="104"/>
      <c r="PAW660" s="60"/>
      <c r="PAX660" s="61"/>
      <c r="PAY660" s="104"/>
      <c r="PAZ660" s="60"/>
      <c r="PBA660" s="61"/>
      <c r="PBB660" s="104"/>
      <c r="PBC660" s="60"/>
      <c r="PBD660" s="61"/>
      <c r="PBE660" s="104"/>
      <c r="PBF660" s="60"/>
      <c r="PBG660" s="61"/>
      <c r="PBH660" s="104"/>
      <c r="PBI660" s="60"/>
      <c r="PBJ660" s="61"/>
      <c r="PBK660" s="104"/>
      <c r="PBL660" s="60"/>
      <c r="PBM660" s="61"/>
      <c r="PBN660" s="104"/>
      <c r="PBO660" s="60"/>
      <c r="PBP660" s="61"/>
      <c r="PBQ660" s="104"/>
      <c r="PBR660" s="60"/>
      <c r="PBS660" s="61"/>
      <c r="PBT660" s="104"/>
      <c r="PBU660" s="60"/>
      <c r="PBV660" s="61"/>
      <c r="PBW660" s="104"/>
      <c r="PBX660" s="60"/>
      <c r="PBY660" s="61"/>
      <c r="PBZ660" s="104"/>
      <c r="PCA660" s="60"/>
      <c r="PCB660" s="61"/>
      <c r="PCC660" s="104"/>
      <c r="PCD660" s="60"/>
      <c r="PCE660" s="61"/>
      <c r="PCF660" s="104"/>
      <c r="PCG660" s="60"/>
      <c r="PCH660" s="61"/>
      <c r="PCI660" s="104"/>
      <c r="PCJ660" s="60"/>
      <c r="PCK660" s="61"/>
      <c r="PCL660" s="104"/>
      <c r="PCM660" s="60"/>
      <c r="PCN660" s="61"/>
      <c r="PCO660" s="104"/>
      <c r="PCP660" s="60"/>
      <c r="PCQ660" s="61"/>
      <c r="PCR660" s="104"/>
      <c r="PCS660" s="60"/>
      <c r="PCT660" s="61"/>
      <c r="PCU660" s="104"/>
      <c r="PCV660" s="60"/>
      <c r="PCW660" s="61"/>
      <c r="PCX660" s="104"/>
      <c r="PCY660" s="60"/>
      <c r="PCZ660" s="61"/>
      <c r="PDA660" s="104"/>
      <c r="PDB660" s="60"/>
      <c r="PDC660" s="61"/>
      <c r="PDD660" s="104"/>
      <c r="PDE660" s="60"/>
      <c r="PDF660" s="61"/>
      <c r="PDG660" s="104"/>
      <c r="PDH660" s="60"/>
      <c r="PDI660" s="61"/>
      <c r="PDJ660" s="104"/>
      <c r="PDK660" s="60"/>
      <c r="PDL660" s="61"/>
      <c r="PDM660" s="104"/>
      <c r="PDN660" s="60"/>
      <c r="PDO660" s="61"/>
      <c r="PDP660" s="104"/>
      <c r="PDQ660" s="60"/>
      <c r="PDR660" s="61"/>
      <c r="PDS660" s="104"/>
      <c r="PDT660" s="60"/>
      <c r="PDU660" s="61"/>
      <c r="PDV660" s="104"/>
      <c r="PDW660" s="60"/>
      <c r="PDX660" s="61"/>
      <c r="PDY660" s="104"/>
      <c r="PDZ660" s="60"/>
      <c r="PEA660" s="61"/>
      <c r="PEB660" s="104"/>
      <c r="PEC660" s="60"/>
      <c r="PED660" s="61"/>
      <c r="PEE660" s="104"/>
      <c r="PEF660" s="60"/>
      <c r="PEG660" s="61"/>
      <c r="PEH660" s="104"/>
      <c r="PEI660" s="60"/>
      <c r="PEJ660" s="61"/>
      <c r="PEK660" s="104"/>
      <c r="PEL660" s="60"/>
      <c r="PEM660" s="61"/>
      <c r="PEN660" s="104"/>
      <c r="PEO660" s="60"/>
      <c r="PEP660" s="61"/>
      <c r="PEQ660" s="104"/>
      <c r="PER660" s="60"/>
      <c r="PES660" s="61"/>
      <c r="PET660" s="104"/>
      <c r="PEU660" s="60"/>
      <c r="PEV660" s="61"/>
      <c r="PEW660" s="104"/>
      <c r="PEX660" s="60"/>
      <c r="PEY660" s="61"/>
      <c r="PEZ660" s="104"/>
      <c r="PFA660" s="60"/>
      <c r="PFB660" s="61"/>
      <c r="PFC660" s="104"/>
      <c r="PFD660" s="60"/>
      <c r="PFE660" s="61"/>
      <c r="PFF660" s="104"/>
      <c r="PFG660" s="60"/>
      <c r="PFH660" s="61"/>
      <c r="PFI660" s="104"/>
      <c r="PFJ660" s="60"/>
      <c r="PFK660" s="61"/>
      <c r="PFL660" s="104"/>
      <c r="PFM660" s="60"/>
      <c r="PFN660" s="61"/>
      <c r="PFO660" s="104"/>
      <c r="PFP660" s="60"/>
      <c r="PFQ660" s="61"/>
      <c r="PFR660" s="104"/>
      <c r="PFS660" s="60"/>
      <c r="PFT660" s="61"/>
      <c r="PFU660" s="104"/>
      <c r="PFV660" s="60"/>
      <c r="PFW660" s="61"/>
      <c r="PFX660" s="104"/>
      <c r="PFY660" s="60"/>
      <c r="PFZ660" s="61"/>
      <c r="PGA660" s="104"/>
      <c r="PGB660" s="60"/>
      <c r="PGC660" s="61"/>
      <c r="PGD660" s="104"/>
      <c r="PGE660" s="60"/>
      <c r="PGF660" s="61"/>
      <c r="PGG660" s="104"/>
      <c r="PGH660" s="60"/>
      <c r="PGI660" s="61"/>
      <c r="PGJ660" s="104"/>
      <c r="PGK660" s="60"/>
      <c r="PGL660" s="61"/>
      <c r="PGM660" s="104"/>
      <c r="PGN660" s="60"/>
      <c r="PGO660" s="61"/>
      <c r="PGP660" s="104"/>
      <c r="PGQ660" s="60"/>
      <c r="PGR660" s="61"/>
      <c r="PGS660" s="104"/>
      <c r="PGT660" s="60"/>
      <c r="PGU660" s="61"/>
      <c r="PGV660" s="104"/>
      <c r="PGW660" s="60"/>
      <c r="PGX660" s="61"/>
      <c r="PGY660" s="104"/>
      <c r="PGZ660" s="60"/>
      <c r="PHA660" s="61"/>
      <c r="PHB660" s="104"/>
      <c r="PHC660" s="60"/>
      <c r="PHD660" s="61"/>
      <c r="PHE660" s="104"/>
      <c r="PHF660" s="60"/>
      <c r="PHG660" s="61"/>
      <c r="PHH660" s="104"/>
      <c r="PHI660" s="60"/>
      <c r="PHJ660" s="61"/>
      <c r="PHK660" s="104"/>
      <c r="PHL660" s="60"/>
      <c r="PHM660" s="61"/>
      <c r="PHN660" s="104"/>
      <c r="PHO660" s="60"/>
      <c r="PHP660" s="61"/>
      <c r="PHQ660" s="104"/>
      <c r="PHR660" s="60"/>
      <c r="PHS660" s="61"/>
      <c r="PHT660" s="104"/>
      <c r="PHU660" s="60"/>
      <c r="PHV660" s="61"/>
      <c r="PHW660" s="104"/>
      <c r="PHX660" s="60"/>
      <c r="PHY660" s="61"/>
      <c r="PHZ660" s="104"/>
      <c r="PIA660" s="60"/>
      <c r="PIB660" s="61"/>
      <c r="PIC660" s="104"/>
      <c r="PID660" s="60"/>
      <c r="PIE660" s="61"/>
      <c r="PIF660" s="104"/>
      <c r="PIG660" s="60"/>
      <c r="PIH660" s="61"/>
      <c r="PII660" s="104"/>
      <c r="PIJ660" s="60"/>
      <c r="PIK660" s="61"/>
      <c r="PIL660" s="104"/>
      <c r="PIM660" s="60"/>
      <c r="PIN660" s="61"/>
      <c r="PIO660" s="104"/>
      <c r="PIP660" s="60"/>
      <c r="PIQ660" s="61"/>
      <c r="PIR660" s="104"/>
      <c r="PIS660" s="60"/>
      <c r="PIT660" s="61"/>
      <c r="PIU660" s="104"/>
      <c r="PIV660" s="60"/>
      <c r="PIW660" s="61"/>
      <c r="PIX660" s="104"/>
      <c r="PIY660" s="60"/>
      <c r="PIZ660" s="61"/>
      <c r="PJA660" s="104"/>
      <c r="PJB660" s="60"/>
      <c r="PJC660" s="61"/>
      <c r="PJD660" s="104"/>
      <c r="PJE660" s="60"/>
      <c r="PJF660" s="61"/>
      <c r="PJG660" s="104"/>
      <c r="PJH660" s="60"/>
      <c r="PJI660" s="61"/>
      <c r="PJJ660" s="104"/>
      <c r="PJK660" s="60"/>
      <c r="PJL660" s="61"/>
      <c r="PJM660" s="104"/>
      <c r="PJN660" s="60"/>
      <c r="PJO660" s="61"/>
      <c r="PJP660" s="104"/>
      <c r="PJQ660" s="60"/>
      <c r="PJR660" s="61"/>
      <c r="PJS660" s="104"/>
      <c r="PJT660" s="60"/>
      <c r="PJU660" s="61"/>
      <c r="PJV660" s="104"/>
      <c r="PJW660" s="60"/>
      <c r="PJX660" s="61"/>
      <c r="PJY660" s="104"/>
      <c r="PJZ660" s="60"/>
      <c r="PKA660" s="61"/>
      <c r="PKB660" s="104"/>
      <c r="PKC660" s="60"/>
      <c r="PKD660" s="61"/>
      <c r="PKE660" s="104"/>
      <c r="PKF660" s="60"/>
      <c r="PKG660" s="61"/>
      <c r="PKH660" s="104"/>
      <c r="PKI660" s="60"/>
      <c r="PKJ660" s="61"/>
      <c r="PKK660" s="104"/>
      <c r="PKL660" s="60"/>
      <c r="PKM660" s="61"/>
      <c r="PKN660" s="104"/>
      <c r="PKO660" s="60"/>
      <c r="PKP660" s="61"/>
      <c r="PKQ660" s="104"/>
      <c r="PKR660" s="60"/>
      <c r="PKS660" s="61"/>
      <c r="PKT660" s="104"/>
      <c r="PKU660" s="60"/>
      <c r="PKV660" s="61"/>
      <c r="PKW660" s="104"/>
      <c r="PKX660" s="60"/>
      <c r="PKY660" s="61"/>
      <c r="PKZ660" s="104"/>
      <c r="PLA660" s="60"/>
      <c r="PLB660" s="61"/>
      <c r="PLC660" s="104"/>
      <c r="PLD660" s="60"/>
      <c r="PLE660" s="61"/>
      <c r="PLF660" s="104"/>
      <c r="PLG660" s="60"/>
      <c r="PLH660" s="61"/>
      <c r="PLI660" s="104"/>
      <c r="PLJ660" s="60"/>
      <c r="PLK660" s="61"/>
      <c r="PLL660" s="104"/>
      <c r="PLM660" s="60"/>
      <c r="PLN660" s="61"/>
      <c r="PLO660" s="104"/>
      <c r="PLP660" s="60"/>
      <c r="PLQ660" s="61"/>
      <c r="PLR660" s="104"/>
      <c r="PLS660" s="60"/>
      <c r="PLT660" s="61"/>
      <c r="PLU660" s="104"/>
      <c r="PLV660" s="60"/>
      <c r="PLW660" s="61"/>
      <c r="PLX660" s="104"/>
      <c r="PLY660" s="60"/>
      <c r="PLZ660" s="61"/>
      <c r="PMA660" s="104"/>
      <c r="PMB660" s="60"/>
      <c r="PMC660" s="61"/>
      <c r="PMD660" s="104"/>
      <c r="PME660" s="60"/>
      <c r="PMF660" s="61"/>
      <c r="PMG660" s="104"/>
      <c r="PMH660" s="60"/>
      <c r="PMI660" s="61"/>
      <c r="PMJ660" s="104"/>
      <c r="PMK660" s="60"/>
      <c r="PML660" s="61"/>
      <c r="PMM660" s="104"/>
      <c r="PMN660" s="60"/>
      <c r="PMO660" s="61"/>
      <c r="PMP660" s="104"/>
      <c r="PMQ660" s="60"/>
      <c r="PMR660" s="61"/>
      <c r="PMS660" s="104"/>
      <c r="PMT660" s="60"/>
      <c r="PMU660" s="61"/>
      <c r="PMV660" s="104"/>
      <c r="PMW660" s="60"/>
      <c r="PMX660" s="61"/>
      <c r="PMY660" s="104"/>
      <c r="PMZ660" s="60"/>
      <c r="PNA660" s="61"/>
      <c r="PNB660" s="104"/>
      <c r="PNC660" s="60"/>
      <c r="PND660" s="61"/>
      <c r="PNE660" s="104"/>
      <c r="PNF660" s="60"/>
      <c r="PNG660" s="61"/>
      <c r="PNH660" s="104"/>
      <c r="PNI660" s="60"/>
      <c r="PNJ660" s="61"/>
      <c r="PNK660" s="104"/>
      <c r="PNL660" s="60"/>
      <c r="PNM660" s="61"/>
      <c r="PNN660" s="104"/>
      <c r="PNO660" s="60"/>
      <c r="PNP660" s="61"/>
      <c r="PNQ660" s="104"/>
      <c r="PNR660" s="60"/>
      <c r="PNS660" s="61"/>
      <c r="PNT660" s="104"/>
      <c r="PNU660" s="60"/>
      <c r="PNV660" s="61"/>
      <c r="PNW660" s="104"/>
      <c r="PNX660" s="60"/>
      <c r="PNY660" s="61"/>
      <c r="PNZ660" s="104"/>
      <c r="POA660" s="60"/>
      <c r="POB660" s="61"/>
      <c r="POC660" s="104"/>
      <c r="POD660" s="60"/>
      <c r="POE660" s="61"/>
      <c r="POF660" s="104"/>
      <c r="POG660" s="60"/>
      <c r="POH660" s="61"/>
      <c r="POI660" s="104"/>
      <c r="POJ660" s="60"/>
      <c r="POK660" s="61"/>
      <c r="POL660" s="104"/>
      <c r="POM660" s="60"/>
      <c r="PON660" s="61"/>
      <c r="POO660" s="104"/>
      <c r="POP660" s="60"/>
      <c r="POQ660" s="61"/>
      <c r="POR660" s="104"/>
      <c r="POS660" s="60"/>
      <c r="POT660" s="61"/>
      <c r="POU660" s="104"/>
      <c r="POV660" s="60"/>
      <c r="POW660" s="61"/>
      <c r="POX660" s="104"/>
      <c r="POY660" s="60"/>
      <c r="POZ660" s="61"/>
      <c r="PPA660" s="104"/>
      <c r="PPB660" s="60"/>
      <c r="PPC660" s="61"/>
      <c r="PPD660" s="104"/>
      <c r="PPE660" s="60"/>
      <c r="PPF660" s="61"/>
      <c r="PPG660" s="104"/>
      <c r="PPH660" s="60"/>
      <c r="PPI660" s="61"/>
      <c r="PPJ660" s="104"/>
      <c r="PPK660" s="60"/>
      <c r="PPL660" s="61"/>
      <c r="PPM660" s="104"/>
      <c r="PPN660" s="60"/>
      <c r="PPO660" s="61"/>
      <c r="PPP660" s="104"/>
      <c r="PPQ660" s="60"/>
      <c r="PPR660" s="61"/>
      <c r="PPS660" s="104"/>
      <c r="PPT660" s="60"/>
      <c r="PPU660" s="61"/>
      <c r="PPV660" s="104"/>
      <c r="PPW660" s="60"/>
      <c r="PPX660" s="61"/>
      <c r="PPY660" s="104"/>
      <c r="PPZ660" s="60"/>
      <c r="PQA660" s="61"/>
      <c r="PQB660" s="104"/>
      <c r="PQC660" s="60"/>
      <c r="PQD660" s="61"/>
      <c r="PQE660" s="104"/>
      <c r="PQF660" s="60"/>
      <c r="PQG660" s="61"/>
      <c r="PQH660" s="104"/>
      <c r="PQI660" s="60"/>
      <c r="PQJ660" s="61"/>
      <c r="PQK660" s="104"/>
      <c r="PQL660" s="60"/>
      <c r="PQM660" s="61"/>
      <c r="PQN660" s="104"/>
      <c r="PQO660" s="60"/>
      <c r="PQP660" s="61"/>
      <c r="PQQ660" s="104"/>
      <c r="PQR660" s="60"/>
      <c r="PQS660" s="61"/>
      <c r="PQT660" s="104"/>
      <c r="PQU660" s="60"/>
      <c r="PQV660" s="61"/>
      <c r="PQW660" s="104"/>
      <c r="PQX660" s="60"/>
      <c r="PQY660" s="61"/>
      <c r="PQZ660" s="104"/>
      <c r="PRA660" s="60"/>
      <c r="PRB660" s="61"/>
      <c r="PRC660" s="104"/>
      <c r="PRD660" s="60"/>
      <c r="PRE660" s="61"/>
      <c r="PRF660" s="104"/>
      <c r="PRG660" s="60"/>
      <c r="PRH660" s="61"/>
      <c r="PRI660" s="104"/>
      <c r="PRJ660" s="60"/>
      <c r="PRK660" s="61"/>
      <c r="PRL660" s="104"/>
      <c r="PRM660" s="60"/>
      <c r="PRN660" s="61"/>
      <c r="PRO660" s="104"/>
      <c r="PRP660" s="60"/>
      <c r="PRQ660" s="61"/>
      <c r="PRR660" s="104"/>
      <c r="PRS660" s="60"/>
      <c r="PRT660" s="61"/>
      <c r="PRU660" s="104"/>
      <c r="PRV660" s="60"/>
      <c r="PRW660" s="61"/>
      <c r="PRX660" s="104"/>
      <c r="PRY660" s="60"/>
      <c r="PRZ660" s="61"/>
      <c r="PSA660" s="104"/>
      <c r="PSB660" s="60"/>
      <c r="PSC660" s="61"/>
      <c r="PSD660" s="104"/>
      <c r="PSE660" s="60"/>
      <c r="PSF660" s="61"/>
      <c r="PSG660" s="104"/>
      <c r="PSH660" s="60"/>
      <c r="PSI660" s="61"/>
      <c r="PSJ660" s="104"/>
      <c r="PSK660" s="60"/>
      <c r="PSL660" s="61"/>
      <c r="PSM660" s="104"/>
      <c r="PSN660" s="60"/>
      <c r="PSO660" s="61"/>
      <c r="PSP660" s="104"/>
      <c r="PSQ660" s="60"/>
      <c r="PSR660" s="61"/>
      <c r="PSS660" s="104"/>
      <c r="PST660" s="60"/>
      <c r="PSU660" s="61"/>
      <c r="PSV660" s="104"/>
      <c r="PSW660" s="60"/>
      <c r="PSX660" s="61"/>
      <c r="PSY660" s="104"/>
      <c r="PSZ660" s="60"/>
      <c r="PTA660" s="61"/>
      <c r="PTB660" s="104"/>
      <c r="PTC660" s="60"/>
      <c r="PTD660" s="61"/>
      <c r="PTE660" s="104"/>
      <c r="PTF660" s="60"/>
      <c r="PTG660" s="61"/>
      <c r="PTH660" s="104"/>
      <c r="PTI660" s="60"/>
      <c r="PTJ660" s="61"/>
      <c r="PTK660" s="104"/>
      <c r="PTL660" s="60"/>
      <c r="PTM660" s="61"/>
      <c r="PTN660" s="104"/>
      <c r="PTO660" s="60"/>
      <c r="PTP660" s="61"/>
      <c r="PTQ660" s="104"/>
      <c r="PTR660" s="60"/>
      <c r="PTS660" s="61"/>
      <c r="PTT660" s="104"/>
      <c r="PTU660" s="60"/>
      <c r="PTV660" s="61"/>
      <c r="PTW660" s="104"/>
      <c r="PTX660" s="60"/>
      <c r="PTY660" s="61"/>
      <c r="PTZ660" s="104"/>
      <c r="PUA660" s="60"/>
      <c r="PUB660" s="61"/>
      <c r="PUC660" s="104"/>
      <c r="PUD660" s="60"/>
      <c r="PUE660" s="61"/>
      <c r="PUF660" s="104"/>
      <c r="PUG660" s="60"/>
      <c r="PUH660" s="61"/>
      <c r="PUI660" s="104"/>
      <c r="PUJ660" s="60"/>
      <c r="PUK660" s="61"/>
      <c r="PUL660" s="104"/>
      <c r="PUM660" s="60"/>
      <c r="PUN660" s="61"/>
      <c r="PUO660" s="104"/>
      <c r="PUP660" s="60"/>
      <c r="PUQ660" s="61"/>
      <c r="PUR660" s="104"/>
      <c r="PUS660" s="60"/>
      <c r="PUT660" s="61"/>
      <c r="PUU660" s="104"/>
      <c r="PUV660" s="60"/>
      <c r="PUW660" s="61"/>
      <c r="PUX660" s="104"/>
      <c r="PUY660" s="60"/>
      <c r="PUZ660" s="61"/>
      <c r="PVA660" s="104"/>
      <c r="PVB660" s="60"/>
      <c r="PVC660" s="61"/>
      <c r="PVD660" s="104"/>
      <c r="PVE660" s="60"/>
      <c r="PVF660" s="61"/>
      <c r="PVG660" s="104"/>
      <c r="PVH660" s="60"/>
      <c r="PVI660" s="61"/>
      <c r="PVJ660" s="104"/>
      <c r="PVK660" s="60"/>
      <c r="PVL660" s="61"/>
      <c r="PVM660" s="104"/>
      <c r="PVN660" s="60"/>
      <c r="PVO660" s="61"/>
      <c r="PVP660" s="104"/>
      <c r="PVQ660" s="60"/>
      <c r="PVR660" s="61"/>
      <c r="PVS660" s="104"/>
      <c r="PVT660" s="60"/>
      <c r="PVU660" s="61"/>
      <c r="PVV660" s="104"/>
      <c r="PVW660" s="60"/>
      <c r="PVX660" s="61"/>
      <c r="PVY660" s="104"/>
      <c r="PVZ660" s="60"/>
      <c r="PWA660" s="61"/>
      <c r="PWB660" s="104"/>
      <c r="PWC660" s="60"/>
      <c r="PWD660" s="61"/>
      <c r="PWE660" s="104"/>
      <c r="PWF660" s="60"/>
      <c r="PWG660" s="61"/>
      <c r="PWH660" s="104"/>
      <c r="PWI660" s="60"/>
      <c r="PWJ660" s="61"/>
      <c r="PWK660" s="104"/>
      <c r="PWL660" s="60"/>
      <c r="PWM660" s="61"/>
      <c r="PWN660" s="104"/>
      <c r="PWO660" s="60"/>
      <c r="PWP660" s="61"/>
      <c r="PWQ660" s="104"/>
      <c r="PWR660" s="60"/>
      <c r="PWS660" s="61"/>
      <c r="PWT660" s="104"/>
      <c r="PWU660" s="60"/>
      <c r="PWV660" s="61"/>
      <c r="PWW660" s="104"/>
      <c r="PWX660" s="60"/>
      <c r="PWY660" s="61"/>
      <c r="PWZ660" s="104"/>
      <c r="PXA660" s="60"/>
      <c r="PXB660" s="61"/>
      <c r="PXC660" s="104"/>
      <c r="PXD660" s="60"/>
      <c r="PXE660" s="61"/>
      <c r="PXF660" s="104"/>
      <c r="PXG660" s="60"/>
      <c r="PXH660" s="61"/>
      <c r="PXI660" s="104"/>
      <c r="PXJ660" s="60"/>
      <c r="PXK660" s="61"/>
      <c r="PXL660" s="104"/>
      <c r="PXM660" s="60"/>
      <c r="PXN660" s="61"/>
      <c r="PXO660" s="104"/>
      <c r="PXP660" s="60"/>
      <c r="PXQ660" s="61"/>
      <c r="PXR660" s="104"/>
      <c r="PXS660" s="60"/>
      <c r="PXT660" s="61"/>
      <c r="PXU660" s="104"/>
      <c r="PXV660" s="60"/>
      <c r="PXW660" s="61"/>
      <c r="PXX660" s="104"/>
      <c r="PXY660" s="60"/>
      <c r="PXZ660" s="61"/>
      <c r="PYA660" s="104"/>
      <c r="PYB660" s="60"/>
      <c r="PYC660" s="61"/>
      <c r="PYD660" s="104"/>
      <c r="PYE660" s="60"/>
      <c r="PYF660" s="61"/>
      <c r="PYG660" s="104"/>
      <c r="PYH660" s="60"/>
      <c r="PYI660" s="61"/>
      <c r="PYJ660" s="104"/>
      <c r="PYK660" s="60"/>
      <c r="PYL660" s="61"/>
      <c r="PYM660" s="104"/>
      <c r="PYN660" s="60"/>
      <c r="PYO660" s="61"/>
      <c r="PYP660" s="104"/>
      <c r="PYQ660" s="60"/>
      <c r="PYR660" s="61"/>
      <c r="PYS660" s="104"/>
      <c r="PYT660" s="60"/>
      <c r="PYU660" s="61"/>
      <c r="PYV660" s="104"/>
      <c r="PYW660" s="60"/>
      <c r="PYX660" s="61"/>
      <c r="PYY660" s="104"/>
      <c r="PYZ660" s="60"/>
      <c r="PZA660" s="61"/>
      <c r="PZB660" s="104"/>
      <c r="PZC660" s="60"/>
      <c r="PZD660" s="61"/>
      <c r="PZE660" s="104"/>
      <c r="PZF660" s="60"/>
      <c r="PZG660" s="61"/>
      <c r="PZH660" s="104"/>
      <c r="PZI660" s="60"/>
      <c r="PZJ660" s="61"/>
      <c r="PZK660" s="104"/>
      <c r="PZL660" s="60"/>
      <c r="PZM660" s="61"/>
      <c r="PZN660" s="104"/>
      <c r="PZO660" s="60"/>
      <c r="PZP660" s="61"/>
      <c r="PZQ660" s="104"/>
      <c r="PZR660" s="60"/>
      <c r="PZS660" s="61"/>
      <c r="PZT660" s="104"/>
      <c r="PZU660" s="60"/>
      <c r="PZV660" s="61"/>
      <c r="PZW660" s="104"/>
      <c r="PZX660" s="60"/>
      <c r="PZY660" s="61"/>
      <c r="PZZ660" s="104"/>
      <c r="QAA660" s="60"/>
      <c r="QAB660" s="61"/>
      <c r="QAC660" s="104"/>
      <c r="QAD660" s="60"/>
      <c r="QAE660" s="61"/>
      <c r="QAF660" s="104"/>
      <c r="QAG660" s="60"/>
      <c r="QAH660" s="61"/>
      <c r="QAI660" s="104"/>
      <c r="QAJ660" s="60"/>
      <c r="QAK660" s="61"/>
      <c r="QAL660" s="104"/>
      <c r="QAM660" s="60"/>
      <c r="QAN660" s="61"/>
      <c r="QAO660" s="104"/>
      <c r="QAP660" s="60"/>
      <c r="QAQ660" s="61"/>
      <c r="QAR660" s="104"/>
      <c r="QAS660" s="60"/>
      <c r="QAT660" s="61"/>
      <c r="QAU660" s="104"/>
      <c r="QAV660" s="60"/>
      <c r="QAW660" s="61"/>
      <c r="QAX660" s="104"/>
      <c r="QAY660" s="60"/>
      <c r="QAZ660" s="61"/>
      <c r="QBA660" s="104"/>
      <c r="QBB660" s="60"/>
      <c r="QBC660" s="61"/>
      <c r="QBD660" s="104"/>
      <c r="QBE660" s="60"/>
      <c r="QBF660" s="61"/>
      <c r="QBG660" s="104"/>
      <c r="QBH660" s="60"/>
      <c r="QBI660" s="61"/>
      <c r="QBJ660" s="104"/>
      <c r="QBK660" s="60"/>
      <c r="QBL660" s="61"/>
      <c r="QBM660" s="104"/>
      <c r="QBN660" s="60"/>
      <c r="QBO660" s="61"/>
      <c r="QBP660" s="104"/>
      <c r="QBQ660" s="60"/>
      <c r="QBR660" s="61"/>
      <c r="QBS660" s="104"/>
      <c r="QBT660" s="60"/>
      <c r="QBU660" s="61"/>
      <c r="QBV660" s="104"/>
      <c r="QBW660" s="60"/>
      <c r="QBX660" s="61"/>
      <c r="QBY660" s="104"/>
      <c r="QBZ660" s="60"/>
      <c r="QCA660" s="61"/>
      <c r="QCB660" s="104"/>
      <c r="QCC660" s="60"/>
      <c r="QCD660" s="61"/>
      <c r="QCE660" s="104"/>
      <c r="QCF660" s="60"/>
      <c r="QCG660" s="61"/>
      <c r="QCH660" s="104"/>
      <c r="QCI660" s="60"/>
      <c r="QCJ660" s="61"/>
      <c r="QCK660" s="104"/>
      <c r="QCL660" s="60"/>
      <c r="QCM660" s="61"/>
      <c r="QCN660" s="104"/>
      <c r="QCO660" s="60"/>
      <c r="QCP660" s="61"/>
      <c r="QCQ660" s="104"/>
      <c r="QCR660" s="60"/>
      <c r="QCS660" s="61"/>
      <c r="QCT660" s="104"/>
      <c r="QCU660" s="60"/>
      <c r="QCV660" s="61"/>
      <c r="QCW660" s="104"/>
      <c r="QCX660" s="60"/>
      <c r="QCY660" s="61"/>
      <c r="QCZ660" s="104"/>
      <c r="QDA660" s="60"/>
      <c r="QDB660" s="61"/>
      <c r="QDC660" s="104"/>
      <c r="QDD660" s="60"/>
      <c r="QDE660" s="61"/>
      <c r="QDF660" s="104"/>
      <c r="QDG660" s="60"/>
      <c r="QDH660" s="61"/>
      <c r="QDI660" s="104"/>
      <c r="QDJ660" s="60"/>
      <c r="QDK660" s="61"/>
      <c r="QDL660" s="104"/>
      <c r="QDM660" s="60"/>
      <c r="QDN660" s="61"/>
      <c r="QDO660" s="104"/>
      <c r="QDP660" s="60"/>
      <c r="QDQ660" s="61"/>
      <c r="QDR660" s="104"/>
      <c r="QDS660" s="60"/>
      <c r="QDT660" s="61"/>
      <c r="QDU660" s="104"/>
      <c r="QDV660" s="60"/>
      <c r="QDW660" s="61"/>
      <c r="QDX660" s="104"/>
      <c r="QDY660" s="60"/>
      <c r="QDZ660" s="61"/>
      <c r="QEA660" s="104"/>
      <c r="QEB660" s="60"/>
      <c r="QEC660" s="61"/>
      <c r="QED660" s="104"/>
      <c r="QEE660" s="60"/>
      <c r="QEF660" s="61"/>
      <c r="QEG660" s="104"/>
      <c r="QEH660" s="60"/>
      <c r="QEI660" s="61"/>
      <c r="QEJ660" s="104"/>
      <c r="QEK660" s="60"/>
      <c r="QEL660" s="61"/>
      <c r="QEM660" s="104"/>
      <c r="QEN660" s="60"/>
      <c r="QEO660" s="61"/>
      <c r="QEP660" s="104"/>
      <c r="QEQ660" s="60"/>
      <c r="QER660" s="61"/>
      <c r="QES660" s="104"/>
      <c r="QET660" s="60"/>
      <c r="QEU660" s="61"/>
      <c r="QEV660" s="104"/>
      <c r="QEW660" s="60"/>
      <c r="QEX660" s="61"/>
      <c r="QEY660" s="104"/>
      <c r="QEZ660" s="60"/>
      <c r="QFA660" s="61"/>
      <c r="QFB660" s="104"/>
      <c r="QFC660" s="60"/>
      <c r="QFD660" s="61"/>
      <c r="QFE660" s="104"/>
      <c r="QFF660" s="60"/>
      <c r="QFG660" s="61"/>
      <c r="QFH660" s="104"/>
      <c r="QFI660" s="60"/>
      <c r="QFJ660" s="61"/>
      <c r="QFK660" s="104"/>
      <c r="QFL660" s="60"/>
      <c r="QFM660" s="61"/>
      <c r="QFN660" s="104"/>
      <c r="QFO660" s="60"/>
      <c r="QFP660" s="61"/>
      <c r="QFQ660" s="104"/>
      <c r="QFR660" s="60"/>
      <c r="QFS660" s="61"/>
      <c r="QFT660" s="104"/>
      <c r="QFU660" s="60"/>
      <c r="QFV660" s="61"/>
      <c r="QFW660" s="104"/>
      <c r="QFX660" s="60"/>
      <c r="QFY660" s="61"/>
      <c r="QFZ660" s="104"/>
      <c r="QGA660" s="60"/>
      <c r="QGB660" s="61"/>
      <c r="QGC660" s="104"/>
      <c r="QGD660" s="60"/>
      <c r="QGE660" s="61"/>
      <c r="QGF660" s="104"/>
      <c r="QGG660" s="60"/>
      <c r="QGH660" s="61"/>
      <c r="QGI660" s="104"/>
      <c r="QGJ660" s="60"/>
      <c r="QGK660" s="61"/>
      <c r="QGL660" s="104"/>
      <c r="QGM660" s="60"/>
      <c r="QGN660" s="61"/>
      <c r="QGO660" s="104"/>
      <c r="QGP660" s="60"/>
      <c r="QGQ660" s="61"/>
      <c r="QGR660" s="104"/>
      <c r="QGS660" s="60"/>
      <c r="QGT660" s="61"/>
      <c r="QGU660" s="104"/>
      <c r="QGV660" s="60"/>
      <c r="QGW660" s="61"/>
      <c r="QGX660" s="104"/>
      <c r="QGY660" s="60"/>
      <c r="QGZ660" s="61"/>
      <c r="QHA660" s="104"/>
      <c r="QHB660" s="60"/>
      <c r="QHC660" s="61"/>
      <c r="QHD660" s="104"/>
      <c r="QHE660" s="60"/>
      <c r="QHF660" s="61"/>
      <c r="QHG660" s="104"/>
      <c r="QHH660" s="60"/>
      <c r="QHI660" s="61"/>
      <c r="QHJ660" s="104"/>
      <c r="QHK660" s="60"/>
      <c r="QHL660" s="61"/>
      <c r="QHM660" s="104"/>
      <c r="QHN660" s="60"/>
      <c r="QHO660" s="61"/>
      <c r="QHP660" s="104"/>
      <c r="QHQ660" s="60"/>
      <c r="QHR660" s="61"/>
      <c r="QHS660" s="104"/>
      <c r="QHT660" s="60"/>
      <c r="QHU660" s="61"/>
      <c r="QHV660" s="104"/>
      <c r="QHW660" s="60"/>
      <c r="QHX660" s="61"/>
      <c r="QHY660" s="104"/>
      <c r="QHZ660" s="60"/>
      <c r="QIA660" s="61"/>
      <c r="QIB660" s="104"/>
      <c r="QIC660" s="60"/>
      <c r="QID660" s="61"/>
      <c r="QIE660" s="104"/>
      <c r="QIF660" s="60"/>
      <c r="QIG660" s="61"/>
      <c r="QIH660" s="104"/>
      <c r="QII660" s="60"/>
      <c r="QIJ660" s="61"/>
      <c r="QIK660" s="104"/>
      <c r="QIL660" s="60"/>
      <c r="QIM660" s="61"/>
      <c r="QIN660" s="104"/>
      <c r="QIO660" s="60"/>
      <c r="QIP660" s="61"/>
      <c r="QIQ660" s="104"/>
      <c r="QIR660" s="60"/>
      <c r="QIS660" s="61"/>
      <c r="QIT660" s="104"/>
      <c r="QIU660" s="60"/>
      <c r="QIV660" s="61"/>
      <c r="QIW660" s="104"/>
      <c r="QIX660" s="60"/>
      <c r="QIY660" s="61"/>
      <c r="QIZ660" s="104"/>
      <c r="QJA660" s="60"/>
      <c r="QJB660" s="61"/>
      <c r="QJC660" s="104"/>
      <c r="QJD660" s="60"/>
      <c r="QJE660" s="61"/>
      <c r="QJF660" s="104"/>
      <c r="QJG660" s="60"/>
      <c r="QJH660" s="61"/>
      <c r="QJI660" s="104"/>
      <c r="QJJ660" s="60"/>
      <c r="QJK660" s="61"/>
      <c r="QJL660" s="104"/>
      <c r="QJM660" s="60"/>
      <c r="QJN660" s="61"/>
      <c r="QJO660" s="104"/>
      <c r="QJP660" s="60"/>
      <c r="QJQ660" s="61"/>
      <c r="QJR660" s="104"/>
      <c r="QJS660" s="60"/>
      <c r="QJT660" s="61"/>
      <c r="QJU660" s="104"/>
      <c r="QJV660" s="60"/>
      <c r="QJW660" s="61"/>
      <c r="QJX660" s="104"/>
      <c r="QJY660" s="60"/>
      <c r="QJZ660" s="61"/>
      <c r="QKA660" s="104"/>
      <c r="QKB660" s="60"/>
      <c r="QKC660" s="61"/>
      <c r="QKD660" s="104"/>
      <c r="QKE660" s="60"/>
      <c r="QKF660" s="61"/>
      <c r="QKG660" s="104"/>
      <c r="QKH660" s="60"/>
      <c r="QKI660" s="61"/>
      <c r="QKJ660" s="104"/>
      <c r="QKK660" s="60"/>
      <c r="QKL660" s="61"/>
      <c r="QKM660" s="104"/>
      <c r="QKN660" s="60"/>
      <c r="QKO660" s="61"/>
      <c r="QKP660" s="104"/>
      <c r="QKQ660" s="60"/>
      <c r="QKR660" s="61"/>
      <c r="QKS660" s="104"/>
      <c r="QKT660" s="60"/>
      <c r="QKU660" s="61"/>
      <c r="QKV660" s="104"/>
      <c r="QKW660" s="60"/>
      <c r="QKX660" s="61"/>
      <c r="QKY660" s="104"/>
      <c r="QKZ660" s="60"/>
      <c r="QLA660" s="61"/>
      <c r="QLB660" s="104"/>
      <c r="QLC660" s="60"/>
      <c r="QLD660" s="61"/>
      <c r="QLE660" s="104"/>
      <c r="QLF660" s="60"/>
      <c r="QLG660" s="61"/>
      <c r="QLH660" s="104"/>
      <c r="QLI660" s="60"/>
      <c r="QLJ660" s="61"/>
      <c r="QLK660" s="104"/>
      <c r="QLL660" s="60"/>
      <c r="QLM660" s="61"/>
      <c r="QLN660" s="104"/>
      <c r="QLO660" s="60"/>
      <c r="QLP660" s="61"/>
      <c r="QLQ660" s="104"/>
      <c r="QLR660" s="60"/>
      <c r="QLS660" s="61"/>
      <c r="QLT660" s="104"/>
      <c r="QLU660" s="60"/>
      <c r="QLV660" s="61"/>
      <c r="QLW660" s="104"/>
      <c r="QLX660" s="60"/>
      <c r="QLY660" s="61"/>
      <c r="QLZ660" s="104"/>
      <c r="QMA660" s="60"/>
      <c r="QMB660" s="61"/>
      <c r="QMC660" s="104"/>
      <c r="QMD660" s="60"/>
      <c r="QME660" s="61"/>
      <c r="QMF660" s="104"/>
      <c r="QMG660" s="60"/>
      <c r="QMH660" s="61"/>
      <c r="QMI660" s="104"/>
      <c r="QMJ660" s="60"/>
      <c r="QMK660" s="61"/>
      <c r="QML660" s="104"/>
      <c r="QMM660" s="60"/>
      <c r="QMN660" s="61"/>
      <c r="QMO660" s="104"/>
      <c r="QMP660" s="60"/>
      <c r="QMQ660" s="61"/>
      <c r="QMR660" s="104"/>
      <c r="QMS660" s="60"/>
      <c r="QMT660" s="61"/>
      <c r="QMU660" s="104"/>
      <c r="QMV660" s="60"/>
      <c r="QMW660" s="61"/>
      <c r="QMX660" s="104"/>
      <c r="QMY660" s="60"/>
      <c r="QMZ660" s="61"/>
      <c r="QNA660" s="104"/>
      <c r="QNB660" s="60"/>
      <c r="QNC660" s="61"/>
      <c r="QND660" s="104"/>
      <c r="QNE660" s="60"/>
      <c r="QNF660" s="61"/>
      <c r="QNG660" s="104"/>
      <c r="QNH660" s="60"/>
      <c r="QNI660" s="61"/>
      <c r="QNJ660" s="104"/>
      <c r="QNK660" s="60"/>
      <c r="QNL660" s="61"/>
      <c r="QNM660" s="104"/>
      <c r="QNN660" s="60"/>
      <c r="QNO660" s="61"/>
      <c r="QNP660" s="104"/>
      <c r="QNQ660" s="60"/>
      <c r="QNR660" s="61"/>
      <c r="QNS660" s="104"/>
      <c r="QNT660" s="60"/>
      <c r="QNU660" s="61"/>
      <c r="QNV660" s="104"/>
      <c r="QNW660" s="60"/>
      <c r="QNX660" s="61"/>
      <c r="QNY660" s="104"/>
      <c r="QNZ660" s="60"/>
      <c r="QOA660" s="61"/>
      <c r="QOB660" s="104"/>
      <c r="QOC660" s="60"/>
      <c r="QOD660" s="61"/>
      <c r="QOE660" s="104"/>
      <c r="QOF660" s="60"/>
      <c r="QOG660" s="61"/>
      <c r="QOH660" s="104"/>
      <c r="QOI660" s="60"/>
      <c r="QOJ660" s="61"/>
      <c r="QOK660" s="104"/>
      <c r="QOL660" s="60"/>
      <c r="QOM660" s="61"/>
      <c r="QON660" s="104"/>
      <c r="QOO660" s="60"/>
      <c r="QOP660" s="61"/>
      <c r="QOQ660" s="104"/>
      <c r="QOR660" s="60"/>
      <c r="QOS660" s="61"/>
      <c r="QOT660" s="104"/>
      <c r="QOU660" s="60"/>
      <c r="QOV660" s="61"/>
      <c r="QOW660" s="104"/>
      <c r="QOX660" s="60"/>
      <c r="QOY660" s="61"/>
      <c r="QOZ660" s="104"/>
      <c r="QPA660" s="60"/>
      <c r="QPB660" s="61"/>
      <c r="QPC660" s="104"/>
      <c r="QPD660" s="60"/>
      <c r="QPE660" s="61"/>
      <c r="QPF660" s="104"/>
      <c r="QPG660" s="60"/>
      <c r="QPH660" s="61"/>
      <c r="QPI660" s="104"/>
      <c r="QPJ660" s="60"/>
      <c r="QPK660" s="61"/>
      <c r="QPL660" s="104"/>
      <c r="QPM660" s="60"/>
      <c r="QPN660" s="61"/>
      <c r="QPO660" s="104"/>
      <c r="QPP660" s="60"/>
      <c r="QPQ660" s="61"/>
      <c r="QPR660" s="104"/>
      <c r="QPS660" s="60"/>
      <c r="QPT660" s="61"/>
      <c r="QPU660" s="104"/>
      <c r="QPV660" s="60"/>
      <c r="QPW660" s="61"/>
      <c r="QPX660" s="104"/>
      <c r="QPY660" s="60"/>
      <c r="QPZ660" s="61"/>
      <c r="QQA660" s="104"/>
      <c r="QQB660" s="60"/>
      <c r="QQC660" s="61"/>
      <c r="QQD660" s="104"/>
      <c r="QQE660" s="60"/>
      <c r="QQF660" s="61"/>
      <c r="QQG660" s="104"/>
      <c r="QQH660" s="60"/>
      <c r="QQI660" s="61"/>
      <c r="QQJ660" s="104"/>
      <c r="QQK660" s="60"/>
      <c r="QQL660" s="61"/>
      <c r="QQM660" s="104"/>
      <c r="QQN660" s="60"/>
      <c r="QQO660" s="61"/>
      <c r="QQP660" s="104"/>
      <c r="QQQ660" s="60"/>
      <c r="QQR660" s="61"/>
      <c r="QQS660" s="104"/>
      <c r="QQT660" s="60"/>
      <c r="QQU660" s="61"/>
      <c r="QQV660" s="104"/>
      <c r="QQW660" s="60"/>
      <c r="QQX660" s="61"/>
      <c r="QQY660" s="104"/>
      <c r="QQZ660" s="60"/>
      <c r="QRA660" s="61"/>
      <c r="QRB660" s="104"/>
      <c r="QRC660" s="60"/>
      <c r="QRD660" s="61"/>
      <c r="QRE660" s="104"/>
      <c r="QRF660" s="60"/>
      <c r="QRG660" s="61"/>
      <c r="QRH660" s="104"/>
      <c r="QRI660" s="60"/>
      <c r="QRJ660" s="61"/>
      <c r="QRK660" s="104"/>
      <c r="QRL660" s="60"/>
      <c r="QRM660" s="61"/>
      <c r="QRN660" s="104"/>
      <c r="QRO660" s="60"/>
      <c r="QRP660" s="61"/>
      <c r="QRQ660" s="104"/>
      <c r="QRR660" s="60"/>
      <c r="QRS660" s="61"/>
      <c r="QRT660" s="104"/>
      <c r="QRU660" s="60"/>
      <c r="QRV660" s="61"/>
      <c r="QRW660" s="104"/>
      <c r="QRX660" s="60"/>
      <c r="QRY660" s="61"/>
      <c r="QRZ660" s="104"/>
      <c r="QSA660" s="60"/>
      <c r="QSB660" s="61"/>
      <c r="QSC660" s="104"/>
      <c r="QSD660" s="60"/>
      <c r="QSE660" s="61"/>
      <c r="QSF660" s="104"/>
      <c r="QSG660" s="60"/>
      <c r="QSH660" s="61"/>
      <c r="QSI660" s="104"/>
      <c r="QSJ660" s="60"/>
      <c r="QSK660" s="61"/>
      <c r="QSL660" s="104"/>
      <c r="QSM660" s="60"/>
      <c r="QSN660" s="61"/>
      <c r="QSO660" s="104"/>
      <c r="QSP660" s="60"/>
      <c r="QSQ660" s="61"/>
      <c r="QSR660" s="104"/>
      <c r="QSS660" s="60"/>
      <c r="QST660" s="61"/>
      <c r="QSU660" s="104"/>
      <c r="QSV660" s="60"/>
      <c r="QSW660" s="61"/>
      <c r="QSX660" s="104"/>
      <c r="QSY660" s="60"/>
      <c r="QSZ660" s="61"/>
      <c r="QTA660" s="104"/>
      <c r="QTB660" s="60"/>
      <c r="QTC660" s="61"/>
      <c r="QTD660" s="104"/>
      <c r="QTE660" s="60"/>
      <c r="QTF660" s="61"/>
      <c r="QTG660" s="104"/>
      <c r="QTH660" s="60"/>
      <c r="QTI660" s="61"/>
      <c r="QTJ660" s="104"/>
      <c r="QTK660" s="60"/>
      <c r="QTL660" s="61"/>
      <c r="QTM660" s="104"/>
      <c r="QTN660" s="60"/>
      <c r="QTO660" s="61"/>
      <c r="QTP660" s="104"/>
      <c r="QTQ660" s="60"/>
      <c r="QTR660" s="61"/>
      <c r="QTS660" s="104"/>
      <c r="QTT660" s="60"/>
      <c r="QTU660" s="61"/>
      <c r="QTV660" s="104"/>
      <c r="QTW660" s="60"/>
      <c r="QTX660" s="61"/>
      <c r="QTY660" s="104"/>
      <c r="QTZ660" s="60"/>
      <c r="QUA660" s="61"/>
      <c r="QUB660" s="104"/>
      <c r="QUC660" s="60"/>
      <c r="QUD660" s="61"/>
      <c r="QUE660" s="104"/>
      <c r="QUF660" s="60"/>
      <c r="QUG660" s="61"/>
      <c r="QUH660" s="104"/>
      <c r="QUI660" s="60"/>
      <c r="QUJ660" s="61"/>
      <c r="QUK660" s="104"/>
      <c r="QUL660" s="60"/>
      <c r="QUM660" s="61"/>
      <c r="QUN660" s="104"/>
      <c r="QUO660" s="60"/>
      <c r="QUP660" s="61"/>
      <c r="QUQ660" s="104"/>
      <c r="QUR660" s="60"/>
      <c r="QUS660" s="61"/>
      <c r="QUT660" s="104"/>
      <c r="QUU660" s="60"/>
      <c r="QUV660" s="61"/>
      <c r="QUW660" s="104"/>
      <c r="QUX660" s="60"/>
      <c r="QUY660" s="61"/>
      <c r="QUZ660" s="104"/>
      <c r="QVA660" s="60"/>
      <c r="QVB660" s="61"/>
      <c r="QVC660" s="104"/>
      <c r="QVD660" s="60"/>
      <c r="QVE660" s="61"/>
      <c r="QVF660" s="104"/>
      <c r="QVG660" s="60"/>
      <c r="QVH660" s="61"/>
      <c r="QVI660" s="104"/>
      <c r="QVJ660" s="60"/>
      <c r="QVK660" s="61"/>
      <c r="QVL660" s="104"/>
      <c r="QVM660" s="60"/>
      <c r="QVN660" s="61"/>
      <c r="QVO660" s="104"/>
      <c r="QVP660" s="60"/>
      <c r="QVQ660" s="61"/>
      <c r="QVR660" s="104"/>
      <c r="QVS660" s="60"/>
      <c r="QVT660" s="61"/>
      <c r="QVU660" s="104"/>
      <c r="QVV660" s="60"/>
      <c r="QVW660" s="61"/>
      <c r="QVX660" s="104"/>
      <c r="QVY660" s="60"/>
      <c r="QVZ660" s="61"/>
      <c r="QWA660" s="104"/>
      <c r="QWB660" s="60"/>
      <c r="QWC660" s="61"/>
      <c r="QWD660" s="104"/>
      <c r="QWE660" s="60"/>
      <c r="QWF660" s="61"/>
      <c r="QWG660" s="104"/>
      <c r="QWH660" s="60"/>
      <c r="QWI660" s="61"/>
      <c r="QWJ660" s="104"/>
      <c r="QWK660" s="60"/>
      <c r="QWL660" s="61"/>
      <c r="QWM660" s="104"/>
      <c r="QWN660" s="60"/>
      <c r="QWO660" s="61"/>
      <c r="QWP660" s="104"/>
      <c r="QWQ660" s="60"/>
      <c r="QWR660" s="61"/>
      <c r="QWS660" s="104"/>
      <c r="QWT660" s="60"/>
      <c r="QWU660" s="61"/>
      <c r="QWV660" s="104"/>
      <c r="QWW660" s="60"/>
      <c r="QWX660" s="61"/>
      <c r="QWY660" s="104"/>
      <c r="QWZ660" s="60"/>
      <c r="QXA660" s="61"/>
      <c r="QXB660" s="104"/>
      <c r="QXC660" s="60"/>
      <c r="QXD660" s="61"/>
      <c r="QXE660" s="104"/>
      <c r="QXF660" s="60"/>
      <c r="QXG660" s="61"/>
      <c r="QXH660" s="104"/>
      <c r="QXI660" s="60"/>
      <c r="QXJ660" s="61"/>
      <c r="QXK660" s="104"/>
      <c r="QXL660" s="60"/>
      <c r="QXM660" s="61"/>
      <c r="QXN660" s="104"/>
      <c r="QXO660" s="60"/>
      <c r="QXP660" s="61"/>
      <c r="QXQ660" s="104"/>
      <c r="QXR660" s="60"/>
      <c r="QXS660" s="61"/>
      <c r="QXT660" s="104"/>
      <c r="QXU660" s="60"/>
      <c r="QXV660" s="61"/>
      <c r="QXW660" s="104"/>
      <c r="QXX660" s="60"/>
      <c r="QXY660" s="61"/>
      <c r="QXZ660" s="104"/>
      <c r="QYA660" s="60"/>
      <c r="QYB660" s="61"/>
      <c r="QYC660" s="104"/>
      <c r="QYD660" s="60"/>
      <c r="QYE660" s="61"/>
      <c r="QYF660" s="104"/>
      <c r="QYG660" s="60"/>
      <c r="QYH660" s="61"/>
      <c r="QYI660" s="104"/>
      <c r="QYJ660" s="60"/>
      <c r="QYK660" s="61"/>
      <c r="QYL660" s="104"/>
      <c r="QYM660" s="60"/>
      <c r="QYN660" s="61"/>
      <c r="QYO660" s="104"/>
      <c r="QYP660" s="60"/>
      <c r="QYQ660" s="61"/>
      <c r="QYR660" s="104"/>
      <c r="QYS660" s="60"/>
      <c r="QYT660" s="61"/>
      <c r="QYU660" s="104"/>
      <c r="QYV660" s="60"/>
      <c r="QYW660" s="61"/>
      <c r="QYX660" s="104"/>
      <c r="QYY660" s="60"/>
      <c r="QYZ660" s="61"/>
      <c r="QZA660" s="104"/>
      <c r="QZB660" s="60"/>
      <c r="QZC660" s="61"/>
      <c r="QZD660" s="104"/>
      <c r="QZE660" s="60"/>
      <c r="QZF660" s="61"/>
      <c r="QZG660" s="104"/>
      <c r="QZH660" s="60"/>
      <c r="QZI660" s="61"/>
      <c r="QZJ660" s="104"/>
      <c r="QZK660" s="60"/>
      <c r="QZL660" s="61"/>
      <c r="QZM660" s="104"/>
      <c r="QZN660" s="60"/>
      <c r="QZO660" s="61"/>
      <c r="QZP660" s="104"/>
      <c r="QZQ660" s="60"/>
      <c r="QZR660" s="61"/>
      <c r="QZS660" s="104"/>
      <c r="QZT660" s="60"/>
      <c r="QZU660" s="61"/>
      <c r="QZV660" s="104"/>
      <c r="QZW660" s="60"/>
      <c r="QZX660" s="61"/>
      <c r="QZY660" s="104"/>
      <c r="QZZ660" s="60"/>
      <c r="RAA660" s="61"/>
      <c r="RAB660" s="104"/>
      <c r="RAC660" s="60"/>
      <c r="RAD660" s="61"/>
      <c r="RAE660" s="104"/>
      <c r="RAF660" s="60"/>
      <c r="RAG660" s="61"/>
      <c r="RAH660" s="104"/>
      <c r="RAI660" s="60"/>
      <c r="RAJ660" s="61"/>
      <c r="RAK660" s="104"/>
      <c r="RAL660" s="60"/>
      <c r="RAM660" s="61"/>
      <c r="RAN660" s="104"/>
      <c r="RAO660" s="60"/>
      <c r="RAP660" s="61"/>
      <c r="RAQ660" s="104"/>
      <c r="RAR660" s="60"/>
      <c r="RAS660" s="61"/>
      <c r="RAT660" s="104"/>
      <c r="RAU660" s="60"/>
      <c r="RAV660" s="61"/>
      <c r="RAW660" s="104"/>
      <c r="RAX660" s="60"/>
      <c r="RAY660" s="61"/>
      <c r="RAZ660" s="104"/>
      <c r="RBA660" s="60"/>
      <c r="RBB660" s="61"/>
      <c r="RBC660" s="104"/>
      <c r="RBD660" s="60"/>
      <c r="RBE660" s="61"/>
      <c r="RBF660" s="104"/>
      <c r="RBG660" s="60"/>
      <c r="RBH660" s="61"/>
      <c r="RBI660" s="104"/>
      <c r="RBJ660" s="60"/>
      <c r="RBK660" s="61"/>
      <c r="RBL660" s="104"/>
      <c r="RBM660" s="60"/>
      <c r="RBN660" s="61"/>
      <c r="RBO660" s="104"/>
      <c r="RBP660" s="60"/>
      <c r="RBQ660" s="61"/>
      <c r="RBR660" s="104"/>
      <c r="RBS660" s="60"/>
      <c r="RBT660" s="61"/>
      <c r="RBU660" s="104"/>
      <c r="RBV660" s="60"/>
      <c r="RBW660" s="61"/>
      <c r="RBX660" s="104"/>
      <c r="RBY660" s="60"/>
      <c r="RBZ660" s="61"/>
      <c r="RCA660" s="104"/>
      <c r="RCB660" s="60"/>
      <c r="RCC660" s="61"/>
      <c r="RCD660" s="104"/>
      <c r="RCE660" s="60"/>
      <c r="RCF660" s="61"/>
      <c r="RCG660" s="104"/>
      <c r="RCH660" s="60"/>
      <c r="RCI660" s="61"/>
      <c r="RCJ660" s="104"/>
      <c r="RCK660" s="60"/>
      <c r="RCL660" s="61"/>
      <c r="RCM660" s="104"/>
      <c r="RCN660" s="60"/>
      <c r="RCO660" s="61"/>
      <c r="RCP660" s="104"/>
      <c r="RCQ660" s="60"/>
      <c r="RCR660" s="61"/>
      <c r="RCS660" s="104"/>
      <c r="RCT660" s="60"/>
      <c r="RCU660" s="61"/>
      <c r="RCV660" s="104"/>
      <c r="RCW660" s="60"/>
      <c r="RCX660" s="61"/>
      <c r="RCY660" s="104"/>
      <c r="RCZ660" s="60"/>
      <c r="RDA660" s="61"/>
      <c r="RDB660" s="104"/>
      <c r="RDC660" s="60"/>
      <c r="RDD660" s="61"/>
      <c r="RDE660" s="104"/>
      <c r="RDF660" s="60"/>
      <c r="RDG660" s="61"/>
      <c r="RDH660" s="104"/>
      <c r="RDI660" s="60"/>
      <c r="RDJ660" s="61"/>
      <c r="RDK660" s="104"/>
      <c r="RDL660" s="60"/>
      <c r="RDM660" s="61"/>
      <c r="RDN660" s="104"/>
      <c r="RDO660" s="60"/>
      <c r="RDP660" s="61"/>
      <c r="RDQ660" s="104"/>
      <c r="RDR660" s="60"/>
      <c r="RDS660" s="61"/>
      <c r="RDT660" s="104"/>
      <c r="RDU660" s="60"/>
      <c r="RDV660" s="61"/>
      <c r="RDW660" s="104"/>
      <c r="RDX660" s="60"/>
      <c r="RDY660" s="61"/>
      <c r="RDZ660" s="104"/>
      <c r="REA660" s="60"/>
      <c r="REB660" s="61"/>
      <c r="REC660" s="104"/>
      <c r="RED660" s="60"/>
      <c r="REE660" s="61"/>
      <c r="REF660" s="104"/>
      <c r="REG660" s="60"/>
      <c r="REH660" s="61"/>
      <c r="REI660" s="104"/>
      <c r="REJ660" s="60"/>
      <c r="REK660" s="61"/>
      <c r="REL660" s="104"/>
      <c r="REM660" s="60"/>
      <c r="REN660" s="61"/>
      <c r="REO660" s="104"/>
      <c r="REP660" s="60"/>
      <c r="REQ660" s="61"/>
      <c r="RER660" s="104"/>
      <c r="RES660" s="60"/>
      <c r="RET660" s="61"/>
      <c r="REU660" s="104"/>
      <c r="REV660" s="60"/>
      <c r="REW660" s="61"/>
      <c r="REX660" s="104"/>
      <c r="REY660" s="60"/>
      <c r="REZ660" s="61"/>
      <c r="RFA660" s="104"/>
      <c r="RFB660" s="60"/>
      <c r="RFC660" s="61"/>
      <c r="RFD660" s="104"/>
      <c r="RFE660" s="60"/>
      <c r="RFF660" s="61"/>
      <c r="RFG660" s="104"/>
      <c r="RFH660" s="60"/>
      <c r="RFI660" s="61"/>
      <c r="RFJ660" s="104"/>
      <c r="RFK660" s="60"/>
      <c r="RFL660" s="61"/>
      <c r="RFM660" s="104"/>
      <c r="RFN660" s="60"/>
      <c r="RFO660" s="61"/>
      <c r="RFP660" s="104"/>
      <c r="RFQ660" s="60"/>
      <c r="RFR660" s="61"/>
      <c r="RFS660" s="104"/>
      <c r="RFT660" s="60"/>
      <c r="RFU660" s="61"/>
      <c r="RFV660" s="104"/>
      <c r="RFW660" s="60"/>
      <c r="RFX660" s="61"/>
      <c r="RFY660" s="104"/>
      <c r="RFZ660" s="60"/>
      <c r="RGA660" s="61"/>
      <c r="RGB660" s="104"/>
      <c r="RGC660" s="60"/>
      <c r="RGD660" s="61"/>
      <c r="RGE660" s="104"/>
      <c r="RGF660" s="60"/>
      <c r="RGG660" s="61"/>
      <c r="RGH660" s="104"/>
      <c r="RGI660" s="60"/>
      <c r="RGJ660" s="61"/>
      <c r="RGK660" s="104"/>
      <c r="RGL660" s="60"/>
      <c r="RGM660" s="61"/>
      <c r="RGN660" s="104"/>
      <c r="RGO660" s="60"/>
      <c r="RGP660" s="61"/>
      <c r="RGQ660" s="104"/>
      <c r="RGR660" s="60"/>
      <c r="RGS660" s="61"/>
      <c r="RGT660" s="104"/>
      <c r="RGU660" s="60"/>
      <c r="RGV660" s="61"/>
      <c r="RGW660" s="104"/>
      <c r="RGX660" s="60"/>
      <c r="RGY660" s="61"/>
      <c r="RGZ660" s="104"/>
      <c r="RHA660" s="60"/>
      <c r="RHB660" s="61"/>
      <c r="RHC660" s="104"/>
      <c r="RHD660" s="60"/>
      <c r="RHE660" s="61"/>
      <c r="RHF660" s="104"/>
      <c r="RHG660" s="60"/>
      <c r="RHH660" s="61"/>
      <c r="RHI660" s="104"/>
      <c r="RHJ660" s="60"/>
      <c r="RHK660" s="61"/>
      <c r="RHL660" s="104"/>
      <c r="RHM660" s="60"/>
      <c r="RHN660" s="61"/>
      <c r="RHO660" s="104"/>
      <c r="RHP660" s="60"/>
      <c r="RHQ660" s="61"/>
      <c r="RHR660" s="104"/>
      <c r="RHS660" s="60"/>
      <c r="RHT660" s="61"/>
      <c r="RHU660" s="104"/>
      <c r="RHV660" s="60"/>
      <c r="RHW660" s="61"/>
      <c r="RHX660" s="104"/>
      <c r="RHY660" s="60"/>
      <c r="RHZ660" s="61"/>
      <c r="RIA660" s="104"/>
      <c r="RIB660" s="60"/>
      <c r="RIC660" s="61"/>
      <c r="RID660" s="104"/>
      <c r="RIE660" s="60"/>
      <c r="RIF660" s="61"/>
      <c r="RIG660" s="104"/>
      <c r="RIH660" s="60"/>
      <c r="RII660" s="61"/>
      <c r="RIJ660" s="104"/>
      <c r="RIK660" s="60"/>
      <c r="RIL660" s="61"/>
      <c r="RIM660" s="104"/>
      <c r="RIN660" s="60"/>
      <c r="RIO660" s="61"/>
      <c r="RIP660" s="104"/>
      <c r="RIQ660" s="60"/>
      <c r="RIR660" s="61"/>
      <c r="RIS660" s="104"/>
      <c r="RIT660" s="60"/>
      <c r="RIU660" s="61"/>
      <c r="RIV660" s="104"/>
      <c r="RIW660" s="60"/>
      <c r="RIX660" s="61"/>
      <c r="RIY660" s="104"/>
      <c r="RIZ660" s="60"/>
      <c r="RJA660" s="61"/>
      <c r="RJB660" s="104"/>
      <c r="RJC660" s="60"/>
      <c r="RJD660" s="61"/>
      <c r="RJE660" s="104"/>
      <c r="RJF660" s="60"/>
      <c r="RJG660" s="61"/>
      <c r="RJH660" s="104"/>
      <c r="RJI660" s="60"/>
      <c r="RJJ660" s="61"/>
      <c r="RJK660" s="104"/>
      <c r="RJL660" s="60"/>
      <c r="RJM660" s="61"/>
      <c r="RJN660" s="104"/>
      <c r="RJO660" s="60"/>
      <c r="RJP660" s="61"/>
      <c r="RJQ660" s="104"/>
      <c r="RJR660" s="60"/>
      <c r="RJS660" s="61"/>
      <c r="RJT660" s="104"/>
      <c r="RJU660" s="60"/>
      <c r="RJV660" s="61"/>
      <c r="RJW660" s="104"/>
      <c r="RJX660" s="60"/>
      <c r="RJY660" s="61"/>
      <c r="RJZ660" s="104"/>
      <c r="RKA660" s="60"/>
      <c r="RKB660" s="61"/>
      <c r="RKC660" s="104"/>
      <c r="RKD660" s="60"/>
      <c r="RKE660" s="61"/>
      <c r="RKF660" s="104"/>
      <c r="RKG660" s="60"/>
      <c r="RKH660" s="61"/>
      <c r="RKI660" s="104"/>
      <c r="RKJ660" s="60"/>
      <c r="RKK660" s="61"/>
      <c r="RKL660" s="104"/>
      <c r="RKM660" s="60"/>
      <c r="RKN660" s="61"/>
      <c r="RKO660" s="104"/>
      <c r="RKP660" s="60"/>
      <c r="RKQ660" s="61"/>
      <c r="RKR660" s="104"/>
      <c r="RKS660" s="60"/>
      <c r="RKT660" s="61"/>
      <c r="RKU660" s="104"/>
      <c r="RKV660" s="60"/>
      <c r="RKW660" s="61"/>
      <c r="RKX660" s="104"/>
      <c r="RKY660" s="60"/>
      <c r="RKZ660" s="61"/>
      <c r="RLA660" s="104"/>
      <c r="RLB660" s="60"/>
      <c r="RLC660" s="61"/>
      <c r="RLD660" s="104"/>
      <c r="RLE660" s="60"/>
      <c r="RLF660" s="61"/>
      <c r="RLG660" s="104"/>
      <c r="RLH660" s="60"/>
      <c r="RLI660" s="61"/>
      <c r="RLJ660" s="104"/>
      <c r="RLK660" s="60"/>
      <c r="RLL660" s="61"/>
      <c r="RLM660" s="104"/>
      <c r="RLN660" s="60"/>
      <c r="RLO660" s="61"/>
      <c r="RLP660" s="104"/>
      <c r="RLQ660" s="60"/>
      <c r="RLR660" s="61"/>
      <c r="RLS660" s="104"/>
      <c r="RLT660" s="60"/>
      <c r="RLU660" s="61"/>
      <c r="RLV660" s="104"/>
      <c r="RLW660" s="60"/>
      <c r="RLX660" s="61"/>
      <c r="RLY660" s="104"/>
      <c r="RLZ660" s="60"/>
      <c r="RMA660" s="61"/>
      <c r="RMB660" s="104"/>
      <c r="RMC660" s="60"/>
      <c r="RMD660" s="61"/>
      <c r="RME660" s="104"/>
      <c r="RMF660" s="60"/>
      <c r="RMG660" s="61"/>
      <c r="RMH660" s="104"/>
      <c r="RMI660" s="60"/>
      <c r="RMJ660" s="61"/>
      <c r="RMK660" s="104"/>
      <c r="RML660" s="60"/>
      <c r="RMM660" s="61"/>
      <c r="RMN660" s="104"/>
      <c r="RMO660" s="60"/>
      <c r="RMP660" s="61"/>
      <c r="RMQ660" s="104"/>
      <c r="RMR660" s="60"/>
      <c r="RMS660" s="61"/>
      <c r="RMT660" s="104"/>
      <c r="RMU660" s="60"/>
      <c r="RMV660" s="61"/>
      <c r="RMW660" s="104"/>
      <c r="RMX660" s="60"/>
      <c r="RMY660" s="61"/>
      <c r="RMZ660" s="104"/>
      <c r="RNA660" s="60"/>
      <c r="RNB660" s="61"/>
      <c r="RNC660" s="104"/>
      <c r="RND660" s="60"/>
      <c r="RNE660" s="61"/>
      <c r="RNF660" s="104"/>
      <c r="RNG660" s="60"/>
      <c r="RNH660" s="61"/>
      <c r="RNI660" s="104"/>
      <c r="RNJ660" s="60"/>
      <c r="RNK660" s="61"/>
      <c r="RNL660" s="104"/>
      <c r="RNM660" s="60"/>
      <c r="RNN660" s="61"/>
      <c r="RNO660" s="104"/>
      <c r="RNP660" s="60"/>
      <c r="RNQ660" s="61"/>
      <c r="RNR660" s="104"/>
      <c r="RNS660" s="60"/>
      <c r="RNT660" s="61"/>
      <c r="RNU660" s="104"/>
      <c r="RNV660" s="60"/>
      <c r="RNW660" s="61"/>
      <c r="RNX660" s="104"/>
      <c r="RNY660" s="60"/>
      <c r="RNZ660" s="61"/>
      <c r="ROA660" s="104"/>
      <c r="ROB660" s="60"/>
      <c r="ROC660" s="61"/>
      <c r="ROD660" s="104"/>
      <c r="ROE660" s="60"/>
      <c r="ROF660" s="61"/>
      <c r="ROG660" s="104"/>
      <c r="ROH660" s="60"/>
      <c r="ROI660" s="61"/>
      <c r="ROJ660" s="104"/>
      <c r="ROK660" s="60"/>
      <c r="ROL660" s="61"/>
      <c r="ROM660" s="104"/>
      <c r="RON660" s="60"/>
      <c r="ROO660" s="61"/>
      <c r="ROP660" s="104"/>
      <c r="ROQ660" s="60"/>
      <c r="ROR660" s="61"/>
      <c r="ROS660" s="104"/>
      <c r="ROT660" s="60"/>
      <c r="ROU660" s="61"/>
      <c r="ROV660" s="104"/>
      <c r="ROW660" s="60"/>
      <c r="ROX660" s="61"/>
      <c r="ROY660" s="104"/>
      <c r="ROZ660" s="60"/>
      <c r="RPA660" s="61"/>
      <c r="RPB660" s="104"/>
      <c r="RPC660" s="60"/>
      <c r="RPD660" s="61"/>
      <c r="RPE660" s="104"/>
      <c r="RPF660" s="60"/>
      <c r="RPG660" s="61"/>
      <c r="RPH660" s="104"/>
      <c r="RPI660" s="60"/>
      <c r="RPJ660" s="61"/>
      <c r="RPK660" s="104"/>
      <c r="RPL660" s="60"/>
      <c r="RPM660" s="61"/>
      <c r="RPN660" s="104"/>
      <c r="RPO660" s="60"/>
      <c r="RPP660" s="61"/>
      <c r="RPQ660" s="104"/>
      <c r="RPR660" s="60"/>
      <c r="RPS660" s="61"/>
      <c r="RPT660" s="104"/>
      <c r="RPU660" s="60"/>
      <c r="RPV660" s="61"/>
      <c r="RPW660" s="104"/>
      <c r="RPX660" s="60"/>
      <c r="RPY660" s="61"/>
      <c r="RPZ660" s="104"/>
      <c r="RQA660" s="60"/>
      <c r="RQB660" s="61"/>
      <c r="RQC660" s="104"/>
      <c r="RQD660" s="60"/>
      <c r="RQE660" s="61"/>
      <c r="RQF660" s="104"/>
      <c r="RQG660" s="60"/>
      <c r="RQH660" s="61"/>
      <c r="RQI660" s="104"/>
      <c r="RQJ660" s="60"/>
      <c r="RQK660" s="61"/>
      <c r="RQL660" s="104"/>
      <c r="RQM660" s="60"/>
      <c r="RQN660" s="61"/>
      <c r="RQO660" s="104"/>
      <c r="RQP660" s="60"/>
      <c r="RQQ660" s="61"/>
      <c r="RQR660" s="104"/>
      <c r="RQS660" s="60"/>
      <c r="RQT660" s="61"/>
      <c r="RQU660" s="104"/>
      <c r="RQV660" s="60"/>
      <c r="RQW660" s="61"/>
      <c r="RQX660" s="104"/>
      <c r="RQY660" s="60"/>
      <c r="RQZ660" s="61"/>
      <c r="RRA660" s="104"/>
      <c r="RRB660" s="60"/>
      <c r="RRC660" s="61"/>
      <c r="RRD660" s="104"/>
      <c r="RRE660" s="60"/>
      <c r="RRF660" s="61"/>
      <c r="RRG660" s="104"/>
      <c r="RRH660" s="60"/>
      <c r="RRI660" s="61"/>
      <c r="RRJ660" s="104"/>
      <c r="RRK660" s="60"/>
      <c r="RRL660" s="61"/>
      <c r="RRM660" s="104"/>
      <c r="RRN660" s="60"/>
      <c r="RRO660" s="61"/>
      <c r="RRP660" s="104"/>
      <c r="RRQ660" s="60"/>
      <c r="RRR660" s="61"/>
      <c r="RRS660" s="104"/>
      <c r="RRT660" s="60"/>
      <c r="RRU660" s="61"/>
      <c r="RRV660" s="104"/>
      <c r="RRW660" s="60"/>
      <c r="RRX660" s="61"/>
      <c r="RRY660" s="104"/>
      <c r="RRZ660" s="60"/>
      <c r="RSA660" s="61"/>
      <c r="RSB660" s="104"/>
      <c r="RSC660" s="60"/>
      <c r="RSD660" s="61"/>
      <c r="RSE660" s="104"/>
      <c r="RSF660" s="60"/>
      <c r="RSG660" s="61"/>
      <c r="RSH660" s="104"/>
      <c r="RSI660" s="60"/>
      <c r="RSJ660" s="61"/>
      <c r="RSK660" s="104"/>
      <c r="RSL660" s="60"/>
      <c r="RSM660" s="61"/>
      <c r="RSN660" s="104"/>
      <c r="RSO660" s="60"/>
      <c r="RSP660" s="61"/>
      <c r="RSQ660" s="104"/>
      <c r="RSR660" s="60"/>
      <c r="RSS660" s="61"/>
      <c r="RST660" s="104"/>
      <c r="RSU660" s="60"/>
      <c r="RSV660" s="61"/>
      <c r="RSW660" s="104"/>
      <c r="RSX660" s="60"/>
      <c r="RSY660" s="61"/>
      <c r="RSZ660" s="104"/>
      <c r="RTA660" s="60"/>
      <c r="RTB660" s="61"/>
      <c r="RTC660" s="104"/>
      <c r="RTD660" s="60"/>
      <c r="RTE660" s="61"/>
      <c r="RTF660" s="104"/>
      <c r="RTG660" s="60"/>
      <c r="RTH660" s="61"/>
      <c r="RTI660" s="104"/>
      <c r="RTJ660" s="60"/>
      <c r="RTK660" s="61"/>
      <c r="RTL660" s="104"/>
      <c r="RTM660" s="60"/>
      <c r="RTN660" s="61"/>
      <c r="RTO660" s="104"/>
      <c r="RTP660" s="60"/>
      <c r="RTQ660" s="61"/>
      <c r="RTR660" s="104"/>
      <c r="RTS660" s="60"/>
      <c r="RTT660" s="61"/>
      <c r="RTU660" s="104"/>
      <c r="RTV660" s="60"/>
      <c r="RTW660" s="61"/>
      <c r="RTX660" s="104"/>
      <c r="RTY660" s="60"/>
      <c r="RTZ660" s="61"/>
      <c r="RUA660" s="104"/>
      <c r="RUB660" s="60"/>
      <c r="RUC660" s="61"/>
      <c r="RUD660" s="104"/>
      <c r="RUE660" s="60"/>
      <c r="RUF660" s="61"/>
      <c r="RUG660" s="104"/>
      <c r="RUH660" s="60"/>
      <c r="RUI660" s="61"/>
      <c r="RUJ660" s="104"/>
      <c r="RUK660" s="60"/>
      <c r="RUL660" s="61"/>
      <c r="RUM660" s="104"/>
      <c r="RUN660" s="60"/>
      <c r="RUO660" s="61"/>
      <c r="RUP660" s="104"/>
      <c r="RUQ660" s="60"/>
      <c r="RUR660" s="61"/>
      <c r="RUS660" s="104"/>
      <c r="RUT660" s="60"/>
      <c r="RUU660" s="61"/>
      <c r="RUV660" s="104"/>
      <c r="RUW660" s="60"/>
      <c r="RUX660" s="61"/>
      <c r="RUY660" s="104"/>
      <c r="RUZ660" s="60"/>
      <c r="RVA660" s="61"/>
      <c r="RVB660" s="104"/>
      <c r="RVC660" s="60"/>
      <c r="RVD660" s="61"/>
      <c r="RVE660" s="104"/>
      <c r="RVF660" s="60"/>
      <c r="RVG660" s="61"/>
      <c r="RVH660" s="104"/>
      <c r="RVI660" s="60"/>
      <c r="RVJ660" s="61"/>
      <c r="RVK660" s="104"/>
      <c r="RVL660" s="60"/>
      <c r="RVM660" s="61"/>
      <c r="RVN660" s="104"/>
      <c r="RVO660" s="60"/>
      <c r="RVP660" s="61"/>
      <c r="RVQ660" s="104"/>
      <c r="RVR660" s="60"/>
      <c r="RVS660" s="61"/>
      <c r="RVT660" s="104"/>
      <c r="RVU660" s="60"/>
      <c r="RVV660" s="61"/>
      <c r="RVW660" s="104"/>
      <c r="RVX660" s="60"/>
      <c r="RVY660" s="61"/>
      <c r="RVZ660" s="104"/>
      <c r="RWA660" s="60"/>
      <c r="RWB660" s="61"/>
      <c r="RWC660" s="104"/>
      <c r="RWD660" s="60"/>
      <c r="RWE660" s="61"/>
      <c r="RWF660" s="104"/>
      <c r="RWG660" s="60"/>
      <c r="RWH660" s="61"/>
      <c r="RWI660" s="104"/>
      <c r="RWJ660" s="60"/>
      <c r="RWK660" s="61"/>
      <c r="RWL660" s="104"/>
      <c r="RWM660" s="60"/>
      <c r="RWN660" s="61"/>
      <c r="RWO660" s="104"/>
      <c r="RWP660" s="60"/>
      <c r="RWQ660" s="61"/>
      <c r="RWR660" s="104"/>
      <c r="RWS660" s="60"/>
      <c r="RWT660" s="61"/>
      <c r="RWU660" s="104"/>
      <c r="RWV660" s="60"/>
      <c r="RWW660" s="61"/>
      <c r="RWX660" s="104"/>
      <c r="RWY660" s="60"/>
      <c r="RWZ660" s="61"/>
      <c r="RXA660" s="104"/>
      <c r="RXB660" s="60"/>
      <c r="RXC660" s="61"/>
      <c r="RXD660" s="104"/>
      <c r="RXE660" s="60"/>
      <c r="RXF660" s="61"/>
      <c r="RXG660" s="104"/>
      <c r="RXH660" s="60"/>
      <c r="RXI660" s="61"/>
      <c r="RXJ660" s="104"/>
      <c r="RXK660" s="60"/>
      <c r="RXL660" s="61"/>
      <c r="RXM660" s="104"/>
      <c r="RXN660" s="60"/>
      <c r="RXO660" s="61"/>
      <c r="RXP660" s="104"/>
      <c r="RXQ660" s="60"/>
      <c r="RXR660" s="61"/>
      <c r="RXS660" s="104"/>
      <c r="RXT660" s="60"/>
      <c r="RXU660" s="61"/>
      <c r="RXV660" s="104"/>
      <c r="RXW660" s="60"/>
      <c r="RXX660" s="61"/>
      <c r="RXY660" s="104"/>
      <c r="RXZ660" s="60"/>
      <c r="RYA660" s="61"/>
      <c r="RYB660" s="104"/>
      <c r="RYC660" s="60"/>
      <c r="RYD660" s="61"/>
      <c r="RYE660" s="104"/>
      <c r="RYF660" s="60"/>
      <c r="RYG660" s="61"/>
      <c r="RYH660" s="104"/>
      <c r="RYI660" s="60"/>
      <c r="RYJ660" s="61"/>
      <c r="RYK660" s="104"/>
      <c r="RYL660" s="60"/>
      <c r="RYM660" s="61"/>
      <c r="RYN660" s="104"/>
      <c r="RYO660" s="60"/>
      <c r="RYP660" s="61"/>
      <c r="RYQ660" s="104"/>
      <c r="RYR660" s="60"/>
      <c r="RYS660" s="61"/>
      <c r="RYT660" s="104"/>
      <c r="RYU660" s="60"/>
      <c r="RYV660" s="61"/>
      <c r="RYW660" s="104"/>
      <c r="RYX660" s="60"/>
      <c r="RYY660" s="61"/>
      <c r="RYZ660" s="104"/>
      <c r="RZA660" s="60"/>
      <c r="RZB660" s="61"/>
      <c r="RZC660" s="104"/>
      <c r="RZD660" s="60"/>
      <c r="RZE660" s="61"/>
      <c r="RZF660" s="104"/>
      <c r="RZG660" s="60"/>
      <c r="RZH660" s="61"/>
      <c r="RZI660" s="104"/>
      <c r="RZJ660" s="60"/>
      <c r="RZK660" s="61"/>
      <c r="RZL660" s="104"/>
      <c r="RZM660" s="60"/>
      <c r="RZN660" s="61"/>
      <c r="RZO660" s="104"/>
      <c r="RZP660" s="60"/>
      <c r="RZQ660" s="61"/>
      <c r="RZR660" s="104"/>
      <c r="RZS660" s="60"/>
      <c r="RZT660" s="61"/>
      <c r="RZU660" s="104"/>
      <c r="RZV660" s="60"/>
      <c r="RZW660" s="61"/>
      <c r="RZX660" s="104"/>
      <c r="RZY660" s="60"/>
      <c r="RZZ660" s="61"/>
      <c r="SAA660" s="104"/>
      <c r="SAB660" s="60"/>
      <c r="SAC660" s="61"/>
      <c r="SAD660" s="104"/>
      <c r="SAE660" s="60"/>
      <c r="SAF660" s="61"/>
      <c r="SAG660" s="104"/>
      <c r="SAH660" s="60"/>
      <c r="SAI660" s="61"/>
      <c r="SAJ660" s="104"/>
      <c r="SAK660" s="60"/>
      <c r="SAL660" s="61"/>
      <c r="SAM660" s="104"/>
      <c r="SAN660" s="60"/>
      <c r="SAO660" s="61"/>
      <c r="SAP660" s="104"/>
      <c r="SAQ660" s="60"/>
      <c r="SAR660" s="61"/>
      <c r="SAS660" s="104"/>
      <c r="SAT660" s="60"/>
      <c r="SAU660" s="61"/>
      <c r="SAV660" s="104"/>
      <c r="SAW660" s="60"/>
      <c r="SAX660" s="61"/>
      <c r="SAY660" s="104"/>
      <c r="SAZ660" s="60"/>
      <c r="SBA660" s="61"/>
      <c r="SBB660" s="104"/>
      <c r="SBC660" s="60"/>
      <c r="SBD660" s="61"/>
      <c r="SBE660" s="104"/>
      <c r="SBF660" s="60"/>
      <c r="SBG660" s="61"/>
      <c r="SBH660" s="104"/>
      <c r="SBI660" s="60"/>
      <c r="SBJ660" s="61"/>
      <c r="SBK660" s="104"/>
      <c r="SBL660" s="60"/>
      <c r="SBM660" s="61"/>
      <c r="SBN660" s="104"/>
      <c r="SBO660" s="60"/>
      <c r="SBP660" s="61"/>
      <c r="SBQ660" s="104"/>
      <c r="SBR660" s="60"/>
      <c r="SBS660" s="61"/>
      <c r="SBT660" s="104"/>
      <c r="SBU660" s="60"/>
      <c r="SBV660" s="61"/>
      <c r="SBW660" s="104"/>
      <c r="SBX660" s="60"/>
      <c r="SBY660" s="61"/>
      <c r="SBZ660" s="104"/>
      <c r="SCA660" s="60"/>
      <c r="SCB660" s="61"/>
      <c r="SCC660" s="104"/>
      <c r="SCD660" s="60"/>
      <c r="SCE660" s="61"/>
      <c r="SCF660" s="104"/>
      <c r="SCG660" s="60"/>
      <c r="SCH660" s="61"/>
      <c r="SCI660" s="104"/>
      <c r="SCJ660" s="60"/>
      <c r="SCK660" s="61"/>
      <c r="SCL660" s="104"/>
      <c r="SCM660" s="60"/>
      <c r="SCN660" s="61"/>
      <c r="SCO660" s="104"/>
      <c r="SCP660" s="60"/>
      <c r="SCQ660" s="61"/>
      <c r="SCR660" s="104"/>
      <c r="SCS660" s="60"/>
      <c r="SCT660" s="61"/>
      <c r="SCU660" s="104"/>
      <c r="SCV660" s="60"/>
      <c r="SCW660" s="61"/>
      <c r="SCX660" s="104"/>
      <c r="SCY660" s="60"/>
      <c r="SCZ660" s="61"/>
      <c r="SDA660" s="104"/>
      <c r="SDB660" s="60"/>
      <c r="SDC660" s="61"/>
      <c r="SDD660" s="104"/>
      <c r="SDE660" s="60"/>
      <c r="SDF660" s="61"/>
      <c r="SDG660" s="104"/>
      <c r="SDH660" s="60"/>
      <c r="SDI660" s="61"/>
      <c r="SDJ660" s="104"/>
      <c r="SDK660" s="60"/>
      <c r="SDL660" s="61"/>
      <c r="SDM660" s="104"/>
      <c r="SDN660" s="60"/>
      <c r="SDO660" s="61"/>
      <c r="SDP660" s="104"/>
      <c r="SDQ660" s="60"/>
      <c r="SDR660" s="61"/>
      <c r="SDS660" s="104"/>
      <c r="SDT660" s="60"/>
      <c r="SDU660" s="61"/>
      <c r="SDV660" s="104"/>
      <c r="SDW660" s="60"/>
      <c r="SDX660" s="61"/>
      <c r="SDY660" s="104"/>
      <c r="SDZ660" s="60"/>
      <c r="SEA660" s="61"/>
      <c r="SEB660" s="104"/>
      <c r="SEC660" s="60"/>
      <c r="SED660" s="61"/>
      <c r="SEE660" s="104"/>
      <c r="SEF660" s="60"/>
      <c r="SEG660" s="61"/>
      <c r="SEH660" s="104"/>
      <c r="SEI660" s="60"/>
      <c r="SEJ660" s="61"/>
      <c r="SEK660" s="104"/>
      <c r="SEL660" s="60"/>
      <c r="SEM660" s="61"/>
      <c r="SEN660" s="104"/>
      <c r="SEO660" s="60"/>
      <c r="SEP660" s="61"/>
      <c r="SEQ660" s="104"/>
      <c r="SER660" s="60"/>
      <c r="SES660" s="61"/>
      <c r="SET660" s="104"/>
      <c r="SEU660" s="60"/>
      <c r="SEV660" s="61"/>
      <c r="SEW660" s="104"/>
      <c r="SEX660" s="60"/>
      <c r="SEY660" s="61"/>
      <c r="SEZ660" s="104"/>
      <c r="SFA660" s="60"/>
      <c r="SFB660" s="61"/>
      <c r="SFC660" s="104"/>
      <c r="SFD660" s="60"/>
      <c r="SFE660" s="61"/>
      <c r="SFF660" s="104"/>
      <c r="SFG660" s="60"/>
      <c r="SFH660" s="61"/>
      <c r="SFI660" s="104"/>
      <c r="SFJ660" s="60"/>
      <c r="SFK660" s="61"/>
      <c r="SFL660" s="104"/>
      <c r="SFM660" s="60"/>
      <c r="SFN660" s="61"/>
      <c r="SFO660" s="104"/>
      <c r="SFP660" s="60"/>
      <c r="SFQ660" s="61"/>
      <c r="SFR660" s="104"/>
      <c r="SFS660" s="60"/>
      <c r="SFT660" s="61"/>
      <c r="SFU660" s="104"/>
      <c r="SFV660" s="60"/>
      <c r="SFW660" s="61"/>
      <c r="SFX660" s="104"/>
      <c r="SFY660" s="60"/>
      <c r="SFZ660" s="61"/>
      <c r="SGA660" s="104"/>
      <c r="SGB660" s="60"/>
      <c r="SGC660" s="61"/>
      <c r="SGD660" s="104"/>
      <c r="SGE660" s="60"/>
      <c r="SGF660" s="61"/>
      <c r="SGG660" s="104"/>
      <c r="SGH660" s="60"/>
      <c r="SGI660" s="61"/>
      <c r="SGJ660" s="104"/>
      <c r="SGK660" s="60"/>
      <c r="SGL660" s="61"/>
      <c r="SGM660" s="104"/>
      <c r="SGN660" s="60"/>
      <c r="SGO660" s="61"/>
      <c r="SGP660" s="104"/>
      <c r="SGQ660" s="60"/>
      <c r="SGR660" s="61"/>
      <c r="SGS660" s="104"/>
      <c r="SGT660" s="60"/>
      <c r="SGU660" s="61"/>
      <c r="SGV660" s="104"/>
      <c r="SGW660" s="60"/>
      <c r="SGX660" s="61"/>
      <c r="SGY660" s="104"/>
      <c r="SGZ660" s="60"/>
      <c r="SHA660" s="61"/>
      <c r="SHB660" s="104"/>
      <c r="SHC660" s="60"/>
      <c r="SHD660" s="61"/>
      <c r="SHE660" s="104"/>
      <c r="SHF660" s="60"/>
      <c r="SHG660" s="61"/>
      <c r="SHH660" s="104"/>
      <c r="SHI660" s="60"/>
      <c r="SHJ660" s="61"/>
      <c r="SHK660" s="104"/>
      <c r="SHL660" s="60"/>
      <c r="SHM660" s="61"/>
      <c r="SHN660" s="104"/>
      <c r="SHO660" s="60"/>
      <c r="SHP660" s="61"/>
      <c r="SHQ660" s="104"/>
      <c r="SHR660" s="60"/>
      <c r="SHS660" s="61"/>
      <c r="SHT660" s="104"/>
      <c r="SHU660" s="60"/>
      <c r="SHV660" s="61"/>
      <c r="SHW660" s="104"/>
      <c r="SHX660" s="60"/>
      <c r="SHY660" s="61"/>
      <c r="SHZ660" s="104"/>
      <c r="SIA660" s="60"/>
      <c r="SIB660" s="61"/>
      <c r="SIC660" s="104"/>
      <c r="SID660" s="60"/>
      <c r="SIE660" s="61"/>
      <c r="SIF660" s="104"/>
      <c r="SIG660" s="60"/>
      <c r="SIH660" s="61"/>
      <c r="SII660" s="104"/>
      <c r="SIJ660" s="60"/>
      <c r="SIK660" s="61"/>
      <c r="SIL660" s="104"/>
      <c r="SIM660" s="60"/>
      <c r="SIN660" s="61"/>
      <c r="SIO660" s="104"/>
      <c r="SIP660" s="60"/>
      <c r="SIQ660" s="61"/>
      <c r="SIR660" s="104"/>
      <c r="SIS660" s="60"/>
      <c r="SIT660" s="61"/>
      <c r="SIU660" s="104"/>
      <c r="SIV660" s="60"/>
      <c r="SIW660" s="61"/>
      <c r="SIX660" s="104"/>
      <c r="SIY660" s="60"/>
      <c r="SIZ660" s="61"/>
      <c r="SJA660" s="104"/>
      <c r="SJB660" s="60"/>
      <c r="SJC660" s="61"/>
      <c r="SJD660" s="104"/>
      <c r="SJE660" s="60"/>
      <c r="SJF660" s="61"/>
      <c r="SJG660" s="104"/>
      <c r="SJH660" s="60"/>
      <c r="SJI660" s="61"/>
      <c r="SJJ660" s="104"/>
      <c r="SJK660" s="60"/>
      <c r="SJL660" s="61"/>
      <c r="SJM660" s="104"/>
      <c r="SJN660" s="60"/>
      <c r="SJO660" s="61"/>
      <c r="SJP660" s="104"/>
      <c r="SJQ660" s="60"/>
      <c r="SJR660" s="61"/>
      <c r="SJS660" s="104"/>
      <c r="SJT660" s="60"/>
      <c r="SJU660" s="61"/>
      <c r="SJV660" s="104"/>
      <c r="SJW660" s="60"/>
      <c r="SJX660" s="61"/>
      <c r="SJY660" s="104"/>
      <c r="SJZ660" s="60"/>
      <c r="SKA660" s="61"/>
      <c r="SKB660" s="104"/>
      <c r="SKC660" s="60"/>
      <c r="SKD660" s="61"/>
      <c r="SKE660" s="104"/>
      <c r="SKF660" s="60"/>
      <c r="SKG660" s="61"/>
      <c r="SKH660" s="104"/>
      <c r="SKI660" s="60"/>
      <c r="SKJ660" s="61"/>
      <c r="SKK660" s="104"/>
      <c r="SKL660" s="60"/>
      <c r="SKM660" s="61"/>
      <c r="SKN660" s="104"/>
      <c r="SKO660" s="60"/>
      <c r="SKP660" s="61"/>
      <c r="SKQ660" s="104"/>
      <c r="SKR660" s="60"/>
      <c r="SKS660" s="61"/>
      <c r="SKT660" s="104"/>
      <c r="SKU660" s="60"/>
      <c r="SKV660" s="61"/>
      <c r="SKW660" s="104"/>
      <c r="SKX660" s="60"/>
      <c r="SKY660" s="61"/>
      <c r="SKZ660" s="104"/>
      <c r="SLA660" s="60"/>
      <c r="SLB660" s="61"/>
      <c r="SLC660" s="104"/>
      <c r="SLD660" s="60"/>
      <c r="SLE660" s="61"/>
      <c r="SLF660" s="104"/>
      <c r="SLG660" s="60"/>
      <c r="SLH660" s="61"/>
      <c r="SLI660" s="104"/>
      <c r="SLJ660" s="60"/>
      <c r="SLK660" s="61"/>
      <c r="SLL660" s="104"/>
      <c r="SLM660" s="60"/>
      <c r="SLN660" s="61"/>
      <c r="SLO660" s="104"/>
      <c r="SLP660" s="60"/>
      <c r="SLQ660" s="61"/>
      <c r="SLR660" s="104"/>
      <c r="SLS660" s="60"/>
      <c r="SLT660" s="61"/>
      <c r="SLU660" s="104"/>
      <c r="SLV660" s="60"/>
      <c r="SLW660" s="61"/>
      <c r="SLX660" s="104"/>
      <c r="SLY660" s="60"/>
      <c r="SLZ660" s="61"/>
      <c r="SMA660" s="104"/>
      <c r="SMB660" s="60"/>
      <c r="SMC660" s="61"/>
      <c r="SMD660" s="104"/>
      <c r="SME660" s="60"/>
      <c r="SMF660" s="61"/>
      <c r="SMG660" s="104"/>
      <c r="SMH660" s="60"/>
      <c r="SMI660" s="61"/>
      <c r="SMJ660" s="104"/>
      <c r="SMK660" s="60"/>
      <c r="SML660" s="61"/>
      <c r="SMM660" s="104"/>
      <c r="SMN660" s="60"/>
      <c r="SMO660" s="61"/>
      <c r="SMP660" s="104"/>
      <c r="SMQ660" s="60"/>
      <c r="SMR660" s="61"/>
      <c r="SMS660" s="104"/>
      <c r="SMT660" s="60"/>
      <c r="SMU660" s="61"/>
      <c r="SMV660" s="104"/>
      <c r="SMW660" s="60"/>
      <c r="SMX660" s="61"/>
      <c r="SMY660" s="104"/>
      <c r="SMZ660" s="60"/>
      <c r="SNA660" s="61"/>
      <c r="SNB660" s="104"/>
      <c r="SNC660" s="60"/>
      <c r="SND660" s="61"/>
      <c r="SNE660" s="104"/>
      <c r="SNF660" s="60"/>
      <c r="SNG660" s="61"/>
      <c r="SNH660" s="104"/>
      <c r="SNI660" s="60"/>
      <c r="SNJ660" s="61"/>
      <c r="SNK660" s="104"/>
      <c r="SNL660" s="60"/>
      <c r="SNM660" s="61"/>
      <c r="SNN660" s="104"/>
      <c r="SNO660" s="60"/>
      <c r="SNP660" s="61"/>
      <c r="SNQ660" s="104"/>
      <c r="SNR660" s="60"/>
      <c r="SNS660" s="61"/>
      <c r="SNT660" s="104"/>
      <c r="SNU660" s="60"/>
      <c r="SNV660" s="61"/>
      <c r="SNW660" s="104"/>
      <c r="SNX660" s="60"/>
      <c r="SNY660" s="61"/>
      <c r="SNZ660" s="104"/>
      <c r="SOA660" s="60"/>
      <c r="SOB660" s="61"/>
      <c r="SOC660" s="104"/>
      <c r="SOD660" s="60"/>
      <c r="SOE660" s="61"/>
      <c r="SOF660" s="104"/>
      <c r="SOG660" s="60"/>
      <c r="SOH660" s="61"/>
      <c r="SOI660" s="104"/>
      <c r="SOJ660" s="60"/>
      <c r="SOK660" s="61"/>
      <c r="SOL660" s="104"/>
      <c r="SOM660" s="60"/>
      <c r="SON660" s="61"/>
      <c r="SOO660" s="104"/>
      <c r="SOP660" s="60"/>
      <c r="SOQ660" s="61"/>
      <c r="SOR660" s="104"/>
      <c r="SOS660" s="60"/>
      <c r="SOT660" s="61"/>
      <c r="SOU660" s="104"/>
      <c r="SOV660" s="60"/>
      <c r="SOW660" s="61"/>
      <c r="SOX660" s="104"/>
      <c r="SOY660" s="60"/>
      <c r="SOZ660" s="61"/>
      <c r="SPA660" s="104"/>
      <c r="SPB660" s="60"/>
      <c r="SPC660" s="61"/>
      <c r="SPD660" s="104"/>
      <c r="SPE660" s="60"/>
      <c r="SPF660" s="61"/>
      <c r="SPG660" s="104"/>
      <c r="SPH660" s="60"/>
      <c r="SPI660" s="61"/>
      <c r="SPJ660" s="104"/>
      <c r="SPK660" s="60"/>
      <c r="SPL660" s="61"/>
      <c r="SPM660" s="104"/>
      <c r="SPN660" s="60"/>
      <c r="SPO660" s="61"/>
      <c r="SPP660" s="104"/>
      <c r="SPQ660" s="60"/>
      <c r="SPR660" s="61"/>
      <c r="SPS660" s="104"/>
      <c r="SPT660" s="60"/>
      <c r="SPU660" s="61"/>
      <c r="SPV660" s="104"/>
      <c r="SPW660" s="60"/>
      <c r="SPX660" s="61"/>
      <c r="SPY660" s="104"/>
      <c r="SPZ660" s="60"/>
      <c r="SQA660" s="61"/>
      <c r="SQB660" s="104"/>
      <c r="SQC660" s="60"/>
      <c r="SQD660" s="61"/>
      <c r="SQE660" s="104"/>
      <c r="SQF660" s="60"/>
      <c r="SQG660" s="61"/>
      <c r="SQH660" s="104"/>
      <c r="SQI660" s="60"/>
      <c r="SQJ660" s="61"/>
      <c r="SQK660" s="104"/>
      <c r="SQL660" s="60"/>
      <c r="SQM660" s="61"/>
      <c r="SQN660" s="104"/>
      <c r="SQO660" s="60"/>
      <c r="SQP660" s="61"/>
      <c r="SQQ660" s="104"/>
      <c r="SQR660" s="60"/>
      <c r="SQS660" s="61"/>
      <c r="SQT660" s="104"/>
      <c r="SQU660" s="60"/>
      <c r="SQV660" s="61"/>
      <c r="SQW660" s="104"/>
      <c r="SQX660" s="60"/>
      <c r="SQY660" s="61"/>
      <c r="SQZ660" s="104"/>
      <c r="SRA660" s="60"/>
      <c r="SRB660" s="61"/>
      <c r="SRC660" s="104"/>
      <c r="SRD660" s="60"/>
      <c r="SRE660" s="61"/>
      <c r="SRF660" s="104"/>
      <c r="SRG660" s="60"/>
      <c r="SRH660" s="61"/>
      <c r="SRI660" s="104"/>
      <c r="SRJ660" s="60"/>
      <c r="SRK660" s="61"/>
      <c r="SRL660" s="104"/>
      <c r="SRM660" s="60"/>
      <c r="SRN660" s="61"/>
      <c r="SRO660" s="104"/>
      <c r="SRP660" s="60"/>
      <c r="SRQ660" s="61"/>
      <c r="SRR660" s="104"/>
      <c r="SRS660" s="60"/>
      <c r="SRT660" s="61"/>
      <c r="SRU660" s="104"/>
      <c r="SRV660" s="60"/>
      <c r="SRW660" s="61"/>
      <c r="SRX660" s="104"/>
      <c r="SRY660" s="60"/>
      <c r="SRZ660" s="61"/>
      <c r="SSA660" s="104"/>
      <c r="SSB660" s="60"/>
      <c r="SSC660" s="61"/>
      <c r="SSD660" s="104"/>
      <c r="SSE660" s="60"/>
      <c r="SSF660" s="61"/>
      <c r="SSG660" s="104"/>
      <c r="SSH660" s="60"/>
      <c r="SSI660" s="61"/>
      <c r="SSJ660" s="104"/>
      <c r="SSK660" s="60"/>
      <c r="SSL660" s="61"/>
      <c r="SSM660" s="104"/>
      <c r="SSN660" s="60"/>
      <c r="SSO660" s="61"/>
      <c r="SSP660" s="104"/>
      <c r="SSQ660" s="60"/>
      <c r="SSR660" s="61"/>
      <c r="SSS660" s="104"/>
      <c r="SST660" s="60"/>
      <c r="SSU660" s="61"/>
      <c r="SSV660" s="104"/>
      <c r="SSW660" s="60"/>
      <c r="SSX660" s="61"/>
      <c r="SSY660" s="104"/>
      <c r="SSZ660" s="60"/>
      <c r="STA660" s="61"/>
      <c r="STB660" s="104"/>
      <c r="STC660" s="60"/>
      <c r="STD660" s="61"/>
      <c r="STE660" s="104"/>
      <c r="STF660" s="60"/>
      <c r="STG660" s="61"/>
      <c r="STH660" s="104"/>
      <c r="STI660" s="60"/>
      <c r="STJ660" s="61"/>
      <c r="STK660" s="104"/>
      <c r="STL660" s="60"/>
      <c r="STM660" s="61"/>
      <c r="STN660" s="104"/>
      <c r="STO660" s="60"/>
      <c r="STP660" s="61"/>
      <c r="STQ660" s="104"/>
      <c r="STR660" s="60"/>
      <c r="STS660" s="61"/>
      <c r="STT660" s="104"/>
      <c r="STU660" s="60"/>
      <c r="STV660" s="61"/>
      <c r="STW660" s="104"/>
      <c r="STX660" s="60"/>
      <c r="STY660" s="61"/>
      <c r="STZ660" s="104"/>
      <c r="SUA660" s="60"/>
      <c r="SUB660" s="61"/>
      <c r="SUC660" s="104"/>
      <c r="SUD660" s="60"/>
      <c r="SUE660" s="61"/>
      <c r="SUF660" s="104"/>
      <c r="SUG660" s="60"/>
      <c r="SUH660" s="61"/>
      <c r="SUI660" s="104"/>
      <c r="SUJ660" s="60"/>
      <c r="SUK660" s="61"/>
      <c r="SUL660" s="104"/>
      <c r="SUM660" s="60"/>
      <c r="SUN660" s="61"/>
      <c r="SUO660" s="104"/>
      <c r="SUP660" s="60"/>
      <c r="SUQ660" s="61"/>
      <c r="SUR660" s="104"/>
      <c r="SUS660" s="60"/>
      <c r="SUT660" s="61"/>
      <c r="SUU660" s="104"/>
      <c r="SUV660" s="60"/>
      <c r="SUW660" s="61"/>
      <c r="SUX660" s="104"/>
      <c r="SUY660" s="60"/>
      <c r="SUZ660" s="61"/>
      <c r="SVA660" s="104"/>
      <c r="SVB660" s="60"/>
      <c r="SVC660" s="61"/>
      <c r="SVD660" s="104"/>
      <c r="SVE660" s="60"/>
      <c r="SVF660" s="61"/>
      <c r="SVG660" s="104"/>
      <c r="SVH660" s="60"/>
      <c r="SVI660" s="61"/>
      <c r="SVJ660" s="104"/>
      <c r="SVK660" s="60"/>
      <c r="SVL660" s="61"/>
      <c r="SVM660" s="104"/>
      <c r="SVN660" s="60"/>
      <c r="SVO660" s="61"/>
      <c r="SVP660" s="104"/>
      <c r="SVQ660" s="60"/>
      <c r="SVR660" s="61"/>
      <c r="SVS660" s="104"/>
      <c r="SVT660" s="60"/>
      <c r="SVU660" s="61"/>
      <c r="SVV660" s="104"/>
      <c r="SVW660" s="60"/>
      <c r="SVX660" s="61"/>
      <c r="SVY660" s="104"/>
      <c r="SVZ660" s="60"/>
      <c r="SWA660" s="61"/>
      <c r="SWB660" s="104"/>
      <c r="SWC660" s="60"/>
      <c r="SWD660" s="61"/>
      <c r="SWE660" s="104"/>
      <c r="SWF660" s="60"/>
      <c r="SWG660" s="61"/>
      <c r="SWH660" s="104"/>
      <c r="SWI660" s="60"/>
      <c r="SWJ660" s="61"/>
      <c r="SWK660" s="104"/>
      <c r="SWL660" s="60"/>
      <c r="SWM660" s="61"/>
      <c r="SWN660" s="104"/>
      <c r="SWO660" s="60"/>
      <c r="SWP660" s="61"/>
      <c r="SWQ660" s="104"/>
      <c r="SWR660" s="60"/>
      <c r="SWS660" s="61"/>
      <c r="SWT660" s="104"/>
      <c r="SWU660" s="60"/>
      <c r="SWV660" s="61"/>
      <c r="SWW660" s="104"/>
      <c r="SWX660" s="60"/>
      <c r="SWY660" s="61"/>
      <c r="SWZ660" s="104"/>
      <c r="SXA660" s="60"/>
      <c r="SXB660" s="61"/>
      <c r="SXC660" s="104"/>
      <c r="SXD660" s="60"/>
      <c r="SXE660" s="61"/>
      <c r="SXF660" s="104"/>
      <c r="SXG660" s="60"/>
      <c r="SXH660" s="61"/>
      <c r="SXI660" s="104"/>
      <c r="SXJ660" s="60"/>
      <c r="SXK660" s="61"/>
      <c r="SXL660" s="104"/>
      <c r="SXM660" s="60"/>
      <c r="SXN660" s="61"/>
      <c r="SXO660" s="104"/>
      <c r="SXP660" s="60"/>
      <c r="SXQ660" s="61"/>
      <c r="SXR660" s="104"/>
      <c r="SXS660" s="60"/>
      <c r="SXT660" s="61"/>
      <c r="SXU660" s="104"/>
      <c r="SXV660" s="60"/>
      <c r="SXW660" s="61"/>
      <c r="SXX660" s="104"/>
      <c r="SXY660" s="60"/>
      <c r="SXZ660" s="61"/>
      <c r="SYA660" s="104"/>
      <c r="SYB660" s="60"/>
      <c r="SYC660" s="61"/>
      <c r="SYD660" s="104"/>
      <c r="SYE660" s="60"/>
      <c r="SYF660" s="61"/>
      <c r="SYG660" s="104"/>
      <c r="SYH660" s="60"/>
      <c r="SYI660" s="61"/>
      <c r="SYJ660" s="104"/>
      <c r="SYK660" s="60"/>
      <c r="SYL660" s="61"/>
      <c r="SYM660" s="104"/>
      <c r="SYN660" s="60"/>
      <c r="SYO660" s="61"/>
      <c r="SYP660" s="104"/>
      <c r="SYQ660" s="60"/>
      <c r="SYR660" s="61"/>
      <c r="SYS660" s="104"/>
      <c r="SYT660" s="60"/>
      <c r="SYU660" s="61"/>
      <c r="SYV660" s="104"/>
      <c r="SYW660" s="60"/>
      <c r="SYX660" s="61"/>
      <c r="SYY660" s="104"/>
      <c r="SYZ660" s="60"/>
      <c r="SZA660" s="61"/>
      <c r="SZB660" s="104"/>
      <c r="SZC660" s="60"/>
      <c r="SZD660" s="61"/>
      <c r="SZE660" s="104"/>
      <c r="SZF660" s="60"/>
      <c r="SZG660" s="61"/>
      <c r="SZH660" s="104"/>
      <c r="SZI660" s="60"/>
      <c r="SZJ660" s="61"/>
      <c r="SZK660" s="104"/>
      <c r="SZL660" s="60"/>
      <c r="SZM660" s="61"/>
      <c r="SZN660" s="104"/>
      <c r="SZO660" s="60"/>
      <c r="SZP660" s="61"/>
      <c r="SZQ660" s="104"/>
      <c r="SZR660" s="60"/>
      <c r="SZS660" s="61"/>
      <c r="SZT660" s="104"/>
      <c r="SZU660" s="60"/>
      <c r="SZV660" s="61"/>
      <c r="SZW660" s="104"/>
      <c r="SZX660" s="60"/>
      <c r="SZY660" s="61"/>
      <c r="SZZ660" s="104"/>
      <c r="TAA660" s="60"/>
      <c r="TAB660" s="61"/>
      <c r="TAC660" s="104"/>
      <c r="TAD660" s="60"/>
      <c r="TAE660" s="61"/>
      <c r="TAF660" s="104"/>
      <c r="TAG660" s="60"/>
      <c r="TAH660" s="61"/>
      <c r="TAI660" s="104"/>
      <c r="TAJ660" s="60"/>
      <c r="TAK660" s="61"/>
      <c r="TAL660" s="104"/>
      <c r="TAM660" s="60"/>
      <c r="TAN660" s="61"/>
      <c r="TAO660" s="104"/>
      <c r="TAP660" s="60"/>
      <c r="TAQ660" s="61"/>
      <c r="TAR660" s="104"/>
      <c r="TAS660" s="60"/>
      <c r="TAT660" s="61"/>
      <c r="TAU660" s="104"/>
      <c r="TAV660" s="60"/>
      <c r="TAW660" s="61"/>
      <c r="TAX660" s="104"/>
      <c r="TAY660" s="60"/>
      <c r="TAZ660" s="61"/>
      <c r="TBA660" s="104"/>
      <c r="TBB660" s="60"/>
      <c r="TBC660" s="61"/>
      <c r="TBD660" s="104"/>
      <c r="TBE660" s="60"/>
      <c r="TBF660" s="61"/>
      <c r="TBG660" s="104"/>
      <c r="TBH660" s="60"/>
      <c r="TBI660" s="61"/>
      <c r="TBJ660" s="104"/>
      <c r="TBK660" s="60"/>
      <c r="TBL660" s="61"/>
      <c r="TBM660" s="104"/>
      <c r="TBN660" s="60"/>
      <c r="TBO660" s="61"/>
      <c r="TBP660" s="104"/>
      <c r="TBQ660" s="60"/>
      <c r="TBR660" s="61"/>
      <c r="TBS660" s="104"/>
      <c r="TBT660" s="60"/>
      <c r="TBU660" s="61"/>
      <c r="TBV660" s="104"/>
      <c r="TBW660" s="60"/>
      <c r="TBX660" s="61"/>
      <c r="TBY660" s="104"/>
      <c r="TBZ660" s="60"/>
      <c r="TCA660" s="61"/>
      <c r="TCB660" s="104"/>
      <c r="TCC660" s="60"/>
      <c r="TCD660" s="61"/>
      <c r="TCE660" s="104"/>
      <c r="TCF660" s="60"/>
      <c r="TCG660" s="61"/>
      <c r="TCH660" s="104"/>
      <c r="TCI660" s="60"/>
      <c r="TCJ660" s="61"/>
      <c r="TCK660" s="104"/>
      <c r="TCL660" s="60"/>
      <c r="TCM660" s="61"/>
      <c r="TCN660" s="104"/>
      <c r="TCO660" s="60"/>
      <c r="TCP660" s="61"/>
      <c r="TCQ660" s="104"/>
      <c r="TCR660" s="60"/>
      <c r="TCS660" s="61"/>
      <c r="TCT660" s="104"/>
      <c r="TCU660" s="60"/>
      <c r="TCV660" s="61"/>
      <c r="TCW660" s="104"/>
      <c r="TCX660" s="60"/>
      <c r="TCY660" s="61"/>
      <c r="TCZ660" s="104"/>
      <c r="TDA660" s="60"/>
      <c r="TDB660" s="61"/>
      <c r="TDC660" s="104"/>
      <c r="TDD660" s="60"/>
      <c r="TDE660" s="61"/>
      <c r="TDF660" s="104"/>
      <c r="TDG660" s="60"/>
      <c r="TDH660" s="61"/>
      <c r="TDI660" s="104"/>
      <c r="TDJ660" s="60"/>
      <c r="TDK660" s="61"/>
      <c r="TDL660" s="104"/>
      <c r="TDM660" s="60"/>
      <c r="TDN660" s="61"/>
      <c r="TDO660" s="104"/>
      <c r="TDP660" s="60"/>
      <c r="TDQ660" s="61"/>
      <c r="TDR660" s="104"/>
      <c r="TDS660" s="60"/>
      <c r="TDT660" s="61"/>
      <c r="TDU660" s="104"/>
      <c r="TDV660" s="60"/>
      <c r="TDW660" s="61"/>
      <c r="TDX660" s="104"/>
      <c r="TDY660" s="60"/>
      <c r="TDZ660" s="61"/>
      <c r="TEA660" s="104"/>
      <c r="TEB660" s="60"/>
      <c r="TEC660" s="61"/>
      <c r="TED660" s="104"/>
      <c r="TEE660" s="60"/>
      <c r="TEF660" s="61"/>
      <c r="TEG660" s="104"/>
      <c r="TEH660" s="60"/>
      <c r="TEI660" s="61"/>
      <c r="TEJ660" s="104"/>
      <c r="TEK660" s="60"/>
      <c r="TEL660" s="61"/>
      <c r="TEM660" s="104"/>
      <c r="TEN660" s="60"/>
      <c r="TEO660" s="61"/>
      <c r="TEP660" s="104"/>
      <c r="TEQ660" s="60"/>
      <c r="TER660" s="61"/>
      <c r="TES660" s="104"/>
      <c r="TET660" s="60"/>
      <c r="TEU660" s="61"/>
      <c r="TEV660" s="104"/>
      <c r="TEW660" s="60"/>
      <c r="TEX660" s="61"/>
      <c r="TEY660" s="104"/>
      <c r="TEZ660" s="60"/>
      <c r="TFA660" s="61"/>
      <c r="TFB660" s="104"/>
      <c r="TFC660" s="60"/>
      <c r="TFD660" s="61"/>
      <c r="TFE660" s="104"/>
      <c r="TFF660" s="60"/>
      <c r="TFG660" s="61"/>
      <c r="TFH660" s="104"/>
      <c r="TFI660" s="60"/>
      <c r="TFJ660" s="61"/>
      <c r="TFK660" s="104"/>
      <c r="TFL660" s="60"/>
      <c r="TFM660" s="61"/>
      <c r="TFN660" s="104"/>
      <c r="TFO660" s="60"/>
      <c r="TFP660" s="61"/>
      <c r="TFQ660" s="104"/>
      <c r="TFR660" s="60"/>
      <c r="TFS660" s="61"/>
      <c r="TFT660" s="104"/>
      <c r="TFU660" s="60"/>
      <c r="TFV660" s="61"/>
      <c r="TFW660" s="104"/>
      <c r="TFX660" s="60"/>
      <c r="TFY660" s="61"/>
      <c r="TFZ660" s="104"/>
      <c r="TGA660" s="60"/>
      <c r="TGB660" s="61"/>
      <c r="TGC660" s="104"/>
      <c r="TGD660" s="60"/>
      <c r="TGE660" s="61"/>
      <c r="TGF660" s="104"/>
      <c r="TGG660" s="60"/>
      <c r="TGH660" s="61"/>
      <c r="TGI660" s="104"/>
      <c r="TGJ660" s="60"/>
      <c r="TGK660" s="61"/>
      <c r="TGL660" s="104"/>
      <c r="TGM660" s="60"/>
      <c r="TGN660" s="61"/>
      <c r="TGO660" s="104"/>
      <c r="TGP660" s="60"/>
      <c r="TGQ660" s="61"/>
      <c r="TGR660" s="104"/>
      <c r="TGS660" s="60"/>
      <c r="TGT660" s="61"/>
      <c r="TGU660" s="104"/>
      <c r="TGV660" s="60"/>
      <c r="TGW660" s="61"/>
      <c r="TGX660" s="104"/>
      <c r="TGY660" s="60"/>
      <c r="TGZ660" s="61"/>
      <c r="THA660" s="104"/>
      <c r="THB660" s="60"/>
      <c r="THC660" s="61"/>
      <c r="THD660" s="104"/>
      <c r="THE660" s="60"/>
      <c r="THF660" s="61"/>
      <c r="THG660" s="104"/>
      <c r="THH660" s="60"/>
      <c r="THI660" s="61"/>
      <c r="THJ660" s="104"/>
      <c r="THK660" s="60"/>
      <c r="THL660" s="61"/>
      <c r="THM660" s="104"/>
      <c r="THN660" s="60"/>
      <c r="THO660" s="61"/>
      <c r="THP660" s="104"/>
      <c r="THQ660" s="60"/>
      <c r="THR660" s="61"/>
      <c r="THS660" s="104"/>
      <c r="THT660" s="60"/>
      <c r="THU660" s="61"/>
      <c r="THV660" s="104"/>
      <c r="THW660" s="60"/>
      <c r="THX660" s="61"/>
      <c r="THY660" s="104"/>
      <c r="THZ660" s="60"/>
      <c r="TIA660" s="61"/>
      <c r="TIB660" s="104"/>
      <c r="TIC660" s="60"/>
      <c r="TID660" s="61"/>
      <c r="TIE660" s="104"/>
      <c r="TIF660" s="60"/>
      <c r="TIG660" s="61"/>
      <c r="TIH660" s="104"/>
      <c r="TII660" s="60"/>
      <c r="TIJ660" s="61"/>
      <c r="TIK660" s="104"/>
      <c r="TIL660" s="60"/>
      <c r="TIM660" s="61"/>
      <c r="TIN660" s="104"/>
      <c r="TIO660" s="60"/>
      <c r="TIP660" s="61"/>
      <c r="TIQ660" s="104"/>
      <c r="TIR660" s="60"/>
      <c r="TIS660" s="61"/>
      <c r="TIT660" s="104"/>
      <c r="TIU660" s="60"/>
      <c r="TIV660" s="61"/>
      <c r="TIW660" s="104"/>
      <c r="TIX660" s="60"/>
      <c r="TIY660" s="61"/>
      <c r="TIZ660" s="104"/>
      <c r="TJA660" s="60"/>
      <c r="TJB660" s="61"/>
      <c r="TJC660" s="104"/>
      <c r="TJD660" s="60"/>
      <c r="TJE660" s="61"/>
      <c r="TJF660" s="104"/>
      <c r="TJG660" s="60"/>
      <c r="TJH660" s="61"/>
      <c r="TJI660" s="104"/>
      <c r="TJJ660" s="60"/>
      <c r="TJK660" s="61"/>
      <c r="TJL660" s="104"/>
      <c r="TJM660" s="60"/>
      <c r="TJN660" s="61"/>
      <c r="TJO660" s="104"/>
      <c r="TJP660" s="60"/>
      <c r="TJQ660" s="61"/>
      <c r="TJR660" s="104"/>
      <c r="TJS660" s="60"/>
      <c r="TJT660" s="61"/>
      <c r="TJU660" s="104"/>
      <c r="TJV660" s="60"/>
      <c r="TJW660" s="61"/>
      <c r="TJX660" s="104"/>
      <c r="TJY660" s="60"/>
      <c r="TJZ660" s="61"/>
      <c r="TKA660" s="104"/>
      <c r="TKB660" s="60"/>
      <c r="TKC660" s="61"/>
      <c r="TKD660" s="104"/>
      <c r="TKE660" s="60"/>
      <c r="TKF660" s="61"/>
      <c r="TKG660" s="104"/>
      <c r="TKH660" s="60"/>
      <c r="TKI660" s="61"/>
      <c r="TKJ660" s="104"/>
      <c r="TKK660" s="60"/>
      <c r="TKL660" s="61"/>
      <c r="TKM660" s="104"/>
      <c r="TKN660" s="60"/>
      <c r="TKO660" s="61"/>
      <c r="TKP660" s="104"/>
      <c r="TKQ660" s="60"/>
      <c r="TKR660" s="61"/>
      <c r="TKS660" s="104"/>
      <c r="TKT660" s="60"/>
      <c r="TKU660" s="61"/>
      <c r="TKV660" s="104"/>
      <c r="TKW660" s="60"/>
      <c r="TKX660" s="61"/>
      <c r="TKY660" s="104"/>
      <c r="TKZ660" s="60"/>
      <c r="TLA660" s="61"/>
      <c r="TLB660" s="104"/>
      <c r="TLC660" s="60"/>
      <c r="TLD660" s="61"/>
      <c r="TLE660" s="104"/>
      <c r="TLF660" s="60"/>
      <c r="TLG660" s="61"/>
      <c r="TLH660" s="104"/>
      <c r="TLI660" s="60"/>
      <c r="TLJ660" s="61"/>
      <c r="TLK660" s="104"/>
      <c r="TLL660" s="60"/>
      <c r="TLM660" s="61"/>
      <c r="TLN660" s="104"/>
      <c r="TLO660" s="60"/>
      <c r="TLP660" s="61"/>
      <c r="TLQ660" s="104"/>
      <c r="TLR660" s="60"/>
      <c r="TLS660" s="61"/>
      <c r="TLT660" s="104"/>
      <c r="TLU660" s="60"/>
      <c r="TLV660" s="61"/>
      <c r="TLW660" s="104"/>
      <c r="TLX660" s="60"/>
      <c r="TLY660" s="61"/>
      <c r="TLZ660" s="104"/>
      <c r="TMA660" s="60"/>
      <c r="TMB660" s="61"/>
      <c r="TMC660" s="104"/>
      <c r="TMD660" s="60"/>
      <c r="TME660" s="61"/>
      <c r="TMF660" s="104"/>
      <c r="TMG660" s="60"/>
      <c r="TMH660" s="61"/>
      <c r="TMI660" s="104"/>
      <c r="TMJ660" s="60"/>
      <c r="TMK660" s="61"/>
      <c r="TML660" s="104"/>
      <c r="TMM660" s="60"/>
      <c r="TMN660" s="61"/>
      <c r="TMO660" s="104"/>
      <c r="TMP660" s="60"/>
      <c r="TMQ660" s="61"/>
      <c r="TMR660" s="104"/>
      <c r="TMS660" s="60"/>
      <c r="TMT660" s="61"/>
      <c r="TMU660" s="104"/>
      <c r="TMV660" s="60"/>
      <c r="TMW660" s="61"/>
      <c r="TMX660" s="104"/>
      <c r="TMY660" s="60"/>
      <c r="TMZ660" s="61"/>
      <c r="TNA660" s="104"/>
      <c r="TNB660" s="60"/>
      <c r="TNC660" s="61"/>
      <c r="TND660" s="104"/>
      <c r="TNE660" s="60"/>
      <c r="TNF660" s="61"/>
      <c r="TNG660" s="104"/>
      <c r="TNH660" s="60"/>
      <c r="TNI660" s="61"/>
      <c r="TNJ660" s="104"/>
      <c r="TNK660" s="60"/>
      <c r="TNL660" s="61"/>
      <c r="TNM660" s="104"/>
      <c r="TNN660" s="60"/>
      <c r="TNO660" s="61"/>
      <c r="TNP660" s="104"/>
      <c r="TNQ660" s="60"/>
      <c r="TNR660" s="61"/>
      <c r="TNS660" s="104"/>
      <c r="TNT660" s="60"/>
      <c r="TNU660" s="61"/>
      <c r="TNV660" s="104"/>
      <c r="TNW660" s="60"/>
      <c r="TNX660" s="61"/>
      <c r="TNY660" s="104"/>
      <c r="TNZ660" s="60"/>
      <c r="TOA660" s="61"/>
      <c r="TOB660" s="104"/>
      <c r="TOC660" s="60"/>
      <c r="TOD660" s="61"/>
      <c r="TOE660" s="104"/>
      <c r="TOF660" s="60"/>
      <c r="TOG660" s="61"/>
      <c r="TOH660" s="104"/>
      <c r="TOI660" s="60"/>
      <c r="TOJ660" s="61"/>
      <c r="TOK660" s="104"/>
      <c r="TOL660" s="60"/>
      <c r="TOM660" s="61"/>
      <c r="TON660" s="104"/>
      <c r="TOO660" s="60"/>
      <c r="TOP660" s="61"/>
      <c r="TOQ660" s="104"/>
      <c r="TOR660" s="60"/>
      <c r="TOS660" s="61"/>
      <c r="TOT660" s="104"/>
      <c r="TOU660" s="60"/>
      <c r="TOV660" s="61"/>
      <c r="TOW660" s="104"/>
      <c r="TOX660" s="60"/>
      <c r="TOY660" s="61"/>
      <c r="TOZ660" s="104"/>
      <c r="TPA660" s="60"/>
      <c r="TPB660" s="61"/>
      <c r="TPC660" s="104"/>
      <c r="TPD660" s="60"/>
      <c r="TPE660" s="61"/>
      <c r="TPF660" s="104"/>
      <c r="TPG660" s="60"/>
      <c r="TPH660" s="61"/>
      <c r="TPI660" s="104"/>
      <c r="TPJ660" s="60"/>
      <c r="TPK660" s="61"/>
      <c r="TPL660" s="104"/>
      <c r="TPM660" s="60"/>
      <c r="TPN660" s="61"/>
      <c r="TPO660" s="104"/>
      <c r="TPP660" s="60"/>
      <c r="TPQ660" s="61"/>
      <c r="TPR660" s="104"/>
      <c r="TPS660" s="60"/>
      <c r="TPT660" s="61"/>
      <c r="TPU660" s="104"/>
      <c r="TPV660" s="60"/>
      <c r="TPW660" s="61"/>
      <c r="TPX660" s="104"/>
      <c r="TPY660" s="60"/>
      <c r="TPZ660" s="61"/>
      <c r="TQA660" s="104"/>
      <c r="TQB660" s="60"/>
      <c r="TQC660" s="61"/>
      <c r="TQD660" s="104"/>
      <c r="TQE660" s="60"/>
      <c r="TQF660" s="61"/>
      <c r="TQG660" s="104"/>
      <c r="TQH660" s="60"/>
      <c r="TQI660" s="61"/>
      <c r="TQJ660" s="104"/>
      <c r="TQK660" s="60"/>
      <c r="TQL660" s="61"/>
      <c r="TQM660" s="104"/>
      <c r="TQN660" s="60"/>
      <c r="TQO660" s="61"/>
      <c r="TQP660" s="104"/>
      <c r="TQQ660" s="60"/>
      <c r="TQR660" s="61"/>
      <c r="TQS660" s="104"/>
      <c r="TQT660" s="60"/>
      <c r="TQU660" s="61"/>
      <c r="TQV660" s="104"/>
      <c r="TQW660" s="60"/>
      <c r="TQX660" s="61"/>
      <c r="TQY660" s="104"/>
      <c r="TQZ660" s="60"/>
      <c r="TRA660" s="61"/>
      <c r="TRB660" s="104"/>
      <c r="TRC660" s="60"/>
      <c r="TRD660" s="61"/>
      <c r="TRE660" s="104"/>
      <c r="TRF660" s="60"/>
      <c r="TRG660" s="61"/>
      <c r="TRH660" s="104"/>
      <c r="TRI660" s="60"/>
      <c r="TRJ660" s="61"/>
      <c r="TRK660" s="104"/>
      <c r="TRL660" s="60"/>
      <c r="TRM660" s="61"/>
      <c r="TRN660" s="104"/>
      <c r="TRO660" s="60"/>
      <c r="TRP660" s="61"/>
      <c r="TRQ660" s="104"/>
      <c r="TRR660" s="60"/>
      <c r="TRS660" s="61"/>
      <c r="TRT660" s="104"/>
      <c r="TRU660" s="60"/>
      <c r="TRV660" s="61"/>
      <c r="TRW660" s="104"/>
      <c r="TRX660" s="60"/>
      <c r="TRY660" s="61"/>
      <c r="TRZ660" s="104"/>
      <c r="TSA660" s="60"/>
      <c r="TSB660" s="61"/>
      <c r="TSC660" s="104"/>
      <c r="TSD660" s="60"/>
      <c r="TSE660" s="61"/>
      <c r="TSF660" s="104"/>
      <c r="TSG660" s="60"/>
      <c r="TSH660" s="61"/>
      <c r="TSI660" s="104"/>
      <c r="TSJ660" s="60"/>
      <c r="TSK660" s="61"/>
      <c r="TSL660" s="104"/>
      <c r="TSM660" s="60"/>
      <c r="TSN660" s="61"/>
      <c r="TSO660" s="104"/>
      <c r="TSP660" s="60"/>
      <c r="TSQ660" s="61"/>
      <c r="TSR660" s="104"/>
      <c r="TSS660" s="60"/>
      <c r="TST660" s="61"/>
      <c r="TSU660" s="104"/>
      <c r="TSV660" s="60"/>
      <c r="TSW660" s="61"/>
      <c r="TSX660" s="104"/>
      <c r="TSY660" s="60"/>
      <c r="TSZ660" s="61"/>
      <c r="TTA660" s="104"/>
      <c r="TTB660" s="60"/>
      <c r="TTC660" s="61"/>
      <c r="TTD660" s="104"/>
      <c r="TTE660" s="60"/>
      <c r="TTF660" s="61"/>
      <c r="TTG660" s="104"/>
      <c r="TTH660" s="60"/>
      <c r="TTI660" s="61"/>
      <c r="TTJ660" s="104"/>
      <c r="TTK660" s="60"/>
      <c r="TTL660" s="61"/>
      <c r="TTM660" s="104"/>
      <c r="TTN660" s="60"/>
      <c r="TTO660" s="61"/>
      <c r="TTP660" s="104"/>
      <c r="TTQ660" s="60"/>
      <c r="TTR660" s="61"/>
      <c r="TTS660" s="104"/>
      <c r="TTT660" s="60"/>
      <c r="TTU660" s="61"/>
      <c r="TTV660" s="104"/>
      <c r="TTW660" s="60"/>
      <c r="TTX660" s="61"/>
      <c r="TTY660" s="104"/>
      <c r="TTZ660" s="60"/>
      <c r="TUA660" s="61"/>
      <c r="TUB660" s="104"/>
      <c r="TUC660" s="60"/>
      <c r="TUD660" s="61"/>
      <c r="TUE660" s="104"/>
      <c r="TUF660" s="60"/>
      <c r="TUG660" s="61"/>
      <c r="TUH660" s="104"/>
      <c r="TUI660" s="60"/>
      <c r="TUJ660" s="61"/>
      <c r="TUK660" s="104"/>
      <c r="TUL660" s="60"/>
      <c r="TUM660" s="61"/>
      <c r="TUN660" s="104"/>
      <c r="TUO660" s="60"/>
      <c r="TUP660" s="61"/>
      <c r="TUQ660" s="104"/>
      <c r="TUR660" s="60"/>
      <c r="TUS660" s="61"/>
      <c r="TUT660" s="104"/>
      <c r="TUU660" s="60"/>
      <c r="TUV660" s="61"/>
      <c r="TUW660" s="104"/>
      <c r="TUX660" s="60"/>
      <c r="TUY660" s="61"/>
      <c r="TUZ660" s="104"/>
      <c r="TVA660" s="60"/>
      <c r="TVB660" s="61"/>
      <c r="TVC660" s="104"/>
      <c r="TVD660" s="60"/>
      <c r="TVE660" s="61"/>
      <c r="TVF660" s="104"/>
      <c r="TVG660" s="60"/>
      <c r="TVH660" s="61"/>
      <c r="TVI660" s="104"/>
      <c r="TVJ660" s="60"/>
      <c r="TVK660" s="61"/>
      <c r="TVL660" s="104"/>
      <c r="TVM660" s="60"/>
      <c r="TVN660" s="61"/>
      <c r="TVO660" s="104"/>
      <c r="TVP660" s="60"/>
      <c r="TVQ660" s="61"/>
      <c r="TVR660" s="104"/>
      <c r="TVS660" s="60"/>
      <c r="TVT660" s="61"/>
      <c r="TVU660" s="104"/>
      <c r="TVV660" s="60"/>
      <c r="TVW660" s="61"/>
      <c r="TVX660" s="104"/>
      <c r="TVY660" s="60"/>
      <c r="TVZ660" s="61"/>
      <c r="TWA660" s="104"/>
      <c r="TWB660" s="60"/>
      <c r="TWC660" s="61"/>
      <c r="TWD660" s="104"/>
      <c r="TWE660" s="60"/>
      <c r="TWF660" s="61"/>
      <c r="TWG660" s="104"/>
      <c r="TWH660" s="60"/>
      <c r="TWI660" s="61"/>
      <c r="TWJ660" s="104"/>
      <c r="TWK660" s="60"/>
      <c r="TWL660" s="61"/>
      <c r="TWM660" s="104"/>
      <c r="TWN660" s="60"/>
      <c r="TWO660" s="61"/>
      <c r="TWP660" s="104"/>
      <c r="TWQ660" s="60"/>
      <c r="TWR660" s="61"/>
      <c r="TWS660" s="104"/>
      <c r="TWT660" s="60"/>
      <c r="TWU660" s="61"/>
      <c r="TWV660" s="104"/>
      <c r="TWW660" s="60"/>
      <c r="TWX660" s="61"/>
      <c r="TWY660" s="104"/>
      <c r="TWZ660" s="60"/>
      <c r="TXA660" s="61"/>
      <c r="TXB660" s="104"/>
      <c r="TXC660" s="60"/>
      <c r="TXD660" s="61"/>
      <c r="TXE660" s="104"/>
      <c r="TXF660" s="60"/>
      <c r="TXG660" s="61"/>
      <c r="TXH660" s="104"/>
      <c r="TXI660" s="60"/>
      <c r="TXJ660" s="61"/>
      <c r="TXK660" s="104"/>
      <c r="TXL660" s="60"/>
      <c r="TXM660" s="61"/>
      <c r="TXN660" s="104"/>
      <c r="TXO660" s="60"/>
      <c r="TXP660" s="61"/>
      <c r="TXQ660" s="104"/>
      <c r="TXR660" s="60"/>
      <c r="TXS660" s="61"/>
      <c r="TXT660" s="104"/>
      <c r="TXU660" s="60"/>
      <c r="TXV660" s="61"/>
      <c r="TXW660" s="104"/>
      <c r="TXX660" s="60"/>
      <c r="TXY660" s="61"/>
      <c r="TXZ660" s="104"/>
      <c r="TYA660" s="60"/>
      <c r="TYB660" s="61"/>
      <c r="TYC660" s="104"/>
      <c r="TYD660" s="60"/>
      <c r="TYE660" s="61"/>
      <c r="TYF660" s="104"/>
      <c r="TYG660" s="60"/>
      <c r="TYH660" s="61"/>
      <c r="TYI660" s="104"/>
      <c r="TYJ660" s="60"/>
      <c r="TYK660" s="61"/>
      <c r="TYL660" s="104"/>
      <c r="TYM660" s="60"/>
      <c r="TYN660" s="61"/>
      <c r="TYO660" s="104"/>
      <c r="TYP660" s="60"/>
      <c r="TYQ660" s="61"/>
      <c r="TYR660" s="104"/>
      <c r="TYS660" s="60"/>
      <c r="TYT660" s="61"/>
      <c r="TYU660" s="104"/>
      <c r="TYV660" s="60"/>
      <c r="TYW660" s="61"/>
      <c r="TYX660" s="104"/>
      <c r="TYY660" s="60"/>
      <c r="TYZ660" s="61"/>
      <c r="TZA660" s="104"/>
      <c r="TZB660" s="60"/>
      <c r="TZC660" s="61"/>
      <c r="TZD660" s="104"/>
      <c r="TZE660" s="60"/>
      <c r="TZF660" s="61"/>
      <c r="TZG660" s="104"/>
      <c r="TZH660" s="60"/>
      <c r="TZI660" s="61"/>
      <c r="TZJ660" s="104"/>
      <c r="TZK660" s="60"/>
      <c r="TZL660" s="61"/>
      <c r="TZM660" s="104"/>
      <c r="TZN660" s="60"/>
      <c r="TZO660" s="61"/>
      <c r="TZP660" s="104"/>
      <c r="TZQ660" s="60"/>
      <c r="TZR660" s="61"/>
      <c r="TZS660" s="104"/>
      <c r="TZT660" s="60"/>
      <c r="TZU660" s="61"/>
      <c r="TZV660" s="104"/>
      <c r="TZW660" s="60"/>
      <c r="TZX660" s="61"/>
      <c r="TZY660" s="104"/>
      <c r="TZZ660" s="60"/>
      <c r="UAA660" s="61"/>
      <c r="UAB660" s="104"/>
      <c r="UAC660" s="60"/>
      <c r="UAD660" s="61"/>
      <c r="UAE660" s="104"/>
      <c r="UAF660" s="60"/>
      <c r="UAG660" s="61"/>
      <c r="UAH660" s="104"/>
      <c r="UAI660" s="60"/>
      <c r="UAJ660" s="61"/>
      <c r="UAK660" s="104"/>
      <c r="UAL660" s="60"/>
      <c r="UAM660" s="61"/>
      <c r="UAN660" s="104"/>
      <c r="UAO660" s="60"/>
      <c r="UAP660" s="61"/>
      <c r="UAQ660" s="104"/>
      <c r="UAR660" s="60"/>
      <c r="UAS660" s="61"/>
      <c r="UAT660" s="104"/>
      <c r="UAU660" s="60"/>
      <c r="UAV660" s="61"/>
      <c r="UAW660" s="104"/>
      <c r="UAX660" s="60"/>
      <c r="UAY660" s="61"/>
      <c r="UAZ660" s="104"/>
      <c r="UBA660" s="60"/>
      <c r="UBB660" s="61"/>
      <c r="UBC660" s="104"/>
      <c r="UBD660" s="60"/>
      <c r="UBE660" s="61"/>
      <c r="UBF660" s="104"/>
      <c r="UBG660" s="60"/>
      <c r="UBH660" s="61"/>
      <c r="UBI660" s="104"/>
      <c r="UBJ660" s="60"/>
      <c r="UBK660" s="61"/>
      <c r="UBL660" s="104"/>
      <c r="UBM660" s="60"/>
      <c r="UBN660" s="61"/>
      <c r="UBO660" s="104"/>
      <c r="UBP660" s="60"/>
      <c r="UBQ660" s="61"/>
      <c r="UBR660" s="104"/>
      <c r="UBS660" s="60"/>
      <c r="UBT660" s="61"/>
      <c r="UBU660" s="104"/>
      <c r="UBV660" s="60"/>
      <c r="UBW660" s="61"/>
      <c r="UBX660" s="104"/>
      <c r="UBY660" s="60"/>
      <c r="UBZ660" s="61"/>
      <c r="UCA660" s="104"/>
      <c r="UCB660" s="60"/>
      <c r="UCC660" s="61"/>
      <c r="UCD660" s="104"/>
      <c r="UCE660" s="60"/>
      <c r="UCF660" s="61"/>
      <c r="UCG660" s="104"/>
      <c r="UCH660" s="60"/>
      <c r="UCI660" s="61"/>
      <c r="UCJ660" s="104"/>
      <c r="UCK660" s="60"/>
      <c r="UCL660" s="61"/>
      <c r="UCM660" s="104"/>
      <c r="UCN660" s="60"/>
      <c r="UCO660" s="61"/>
      <c r="UCP660" s="104"/>
      <c r="UCQ660" s="60"/>
      <c r="UCR660" s="61"/>
      <c r="UCS660" s="104"/>
      <c r="UCT660" s="60"/>
      <c r="UCU660" s="61"/>
      <c r="UCV660" s="104"/>
      <c r="UCW660" s="60"/>
      <c r="UCX660" s="61"/>
      <c r="UCY660" s="104"/>
      <c r="UCZ660" s="60"/>
      <c r="UDA660" s="61"/>
      <c r="UDB660" s="104"/>
      <c r="UDC660" s="60"/>
      <c r="UDD660" s="61"/>
      <c r="UDE660" s="104"/>
      <c r="UDF660" s="60"/>
      <c r="UDG660" s="61"/>
      <c r="UDH660" s="104"/>
      <c r="UDI660" s="60"/>
      <c r="UDJ660" s="61"/>
      <c r="UDK660" s="104"/>
      <c r="UDL660" s="60"/>
      <c r="UDM660" s="61"/>
      <c r="UDN660" s="104"/>
      <c r="UDO660" s="60"/>
      <c r="UDP660" s="61"/>
      <c r="UDQ660" s="104"/>
      <c r="UDR660" s="60"/>
      <c r="UDS660" s="61"/>
      <c r="UDT660" s="104"/>
      <c r="UDU660" s="60"/>
      <c r="UDV660" s="61"/>
      <c r="UDW660" s="104"/>
      <c r="UDX660" s="60"/>
      <c r="UDY660" s="61"/>
      <c r="UDZ660" s="104"/>
      <c r="UEA660" s="60"/>
      <c r="UEB660" s="61"/>
      <c r="UEC660" s="104"/>
      <c r="UED660" s="60"/>
      <c r="UEE660" s="61"/>
      <c r="UEF660" s="104"/>
      <c r="UEG660" s="60"/>
      <c r="UEH660" s="61"/>
      <c r="UEI660" s="104"/>
      <c r="UEJ660" s="60"/>
      <c r="UEK660" s="61"/>
      <c r="UEL660" s="104"/>
      <c r="UEM660" s="60"/>
      <c r="UEN660" s="61"/>
      <c r="UEO660" s="104"/>
      <c r="UEP660" s="60"/>
      <c r="UEQ660" s="61"/>
      <c r="UER660" s="104"/>
      <c r="UES660" s="60"/>
      <c r="UET660" s="61"/>
      <c r="UEU660" s="104"/>
      <c r="UEV660" s="60"/>
      <c r="UEW660" s="61"/>
      <c r="UEX660" s="104"/>
      <c r="UEY660" s="60"/>
      <c r="UEZ660" s="61"/>
      <c r="UFA660" s="104"/>
      <c r="UFB660" s="60"/>
      <c r="UFC660" s="61"/>
      <c r="UFD660" s="104"/>
      <c r="UFE660" s="60"/>
      <c r="UFF660" s="61"/>
      <c r="UFG660" s="104"/>
      <c r="UFH660" s="60"/>
      <c r="UFI660" s="61"/>
      <c r="UFJ660" s="104"/>
      <c r="UFK660" s="60"/>
      <c r="UFL660" s="61"/>
      <c r="UFM660" s="104"/>
      <c r="UFN660" s="60"/>
      <c r="UFO660" s="61"/>
      <c r="UFP660" s="104"/>
      <c r="UFQ660" s="60"/>
      <c r="UFR660" s="61"/>
      <c r="UFS660" s="104"/>
      <c r="UFT660" s="60"/>
      <c r="UFU660" s="61"/>
      <c r="UFV660" s="104"/>
      <c r="UFW660" s="60"/>
      <c r="UFX660" s="61"/>
      <c r="UFY660" s="104"/>
      <c r="UFZ660" s="60"/>
      <c r="UGA660" s="61"/>
      <c r="UGB660" s="104"/>
      <c r="UGC660" s="60"/>
      <c r="UGD660" s="61"/>
      <c r="UGE660" s="104"/>
      <c r="UGF660" s="60"/>
      <c r="UGG660" s="61"/>
      <c r="UGH660" s="104"/>
      <c r="UGI660" s="60"/>
      <c r="UGJ660" s="61"/>
      <c r="UGK660" s="104"/>
      <c r="UGL660" s="60"/>
      <c r="UGM660" s="61"/>
      <c r="UGN660" s="104"/>
      <c r="UGO660" s="60"/>
      <c r="UGP660" s="61"/>
      <c r="UGQ660" s="104"/>
      <c r="UGR660" s="60"/>
      <c r="UGS660" s="61"/>
      <c r="UGT660" s="104"/>
      <c r="UGU660" s="60"/>
      <c r="UGV660" s="61"/>
      <c r="UGW660" s="104"/>
      <c r="UGX660" s="60"/>
      <c r="UGY660" s="61"/>
      <c r="UGZ660" s="104"/>
      <c r="UHA660" s="60"/>
      <c r="UHB660" s="61"/>
      <c r="UHC660" s="104"/>
      <c r="UHD660" s="60"/>
      <c r="UHE660" s="61"/>
      <c r="UHF660" s="104"/>
      <c r="UHG660" s="60"/>
      <c r="UHH660" s="61"/>
      <c r="UHI660" s="104"/>
      <c r="UHJ660" s="60"/>
      <c r="UHK660" s="61"/>
      <c r="UHL660" s="104"/>
      <c r="UHM660" s="60"/>
      <c r="UHN660" s="61"/>
      <c r="UHO660" s="104"/>
      <c r="UHP660" s="60"/>
      <c r="UHQ660" s="61"/>
      <c r="UHR660" s="104"/>
      <c r="UHS660" s="60"/>
      <c r="UHT660" s="61"/>
      <c r="UHU660" s="104"/>
      <c r="UHV660" s="60"/>
      <c r="UHW660" s="61"/>
      <c r="UHX660" s="104"/>
      <c r="UHY660" s="60"/>
      <c r="UHZ660" s="61"/>
      <c r="UIA660" s="104"/>
      <c r="UIB660" s="60"/>
      <c r="UIC660" s="61"/>
      <c r="UID660" s="104"/>
      <c r="UIE660" s="60"/>
      <c r="UIF660" s="61"/>
      <c r="UIG660" s="104"/>
      <c r="UIH660" s="60"/>
      <c r="UII660" s="61"/>
      <c r="UIJ660" s="104"/>
      <c r="UIK660" s="60"/>
      <c r="UIL660" s="61"/>
      <c r="UIM660" s="104"/>
      <c r="UIN660" s="60"/>
      <c r="UIO660" s="61"/>
      <c r="UIP660" s="104"/>
      <c r="UIQ660" s="60"/>
      <c r="UIR660" s="61"/>
      <c r="UIS660" s="104"/>
      <c r="UIT660" s="60"/>
      <c r="UIU660" s="61"/>
      <c r="UIV660" s="104"/>
      <c r="UIW660" s="60"/>
      <c r="UIX660" s="61"/>
      <c r="UIY660" s="104"/>
      <c r="UIZ660" s="60"/>
      <c r="UJA660" s="61"/>
      <c r="UJB660" s="104"/>
      <c r="UJC660" s="60"/>
      <c r="UJD660" s="61"/>
      <c r="UJE660" s="104"/>
      <c r="UJF660" s="60"/>
      <c r="UJG660" s="61"/>
      <c r="UJH660" s="104"/>
      <c r="UJI660" s="60"/>
      <c r="UJJ660" s="61"/>
      <c r="UJK660" s="104"/>
      <c r="UJL660" s="60"/>
      <c r="UJM660" s="61"/>
      <c r="UJN660" s="104"/>
      <c r="UJO660" s="60"/>
      <c r="UJP660" s="61"/>
      <c r="UJQ660" s="104"/>
      <c r="UJR660" s="60"/>
      <c r="UJS660" s="61"/>
      <c r="UJT660" s="104"/>
      <c r="UJU660" s="60"/>
      <c r="UJV660" s="61"/>
      <c r="UJW660" s="104"/>
      <c r="UJX660" s="60"/>
      <c r="UJY660" s="61"/>
      <c r="UJZ660" s="104"/>
      <c r="UKA660" s="60"/>
      <c r="UKB660" s="61"/>
      <c r="UKC660" s="104"/>
      <c r="UKD660" s="60"/>
      <c r="UKE660" s="61"/>
      <c r="UKF660" s="104"/>
      <c r="UKG660" s="60"/>
      <c r="UKH660" s="61"/>
      <c r="UKI660" s="104"/>
      <c r="UKJ660" s="60"/>
      <c r="UKK660" s="61"/>
      <c r="UKL660" s="104"/>
      <c r="UKM660" s="60"/>
      <c r="UKN660" s="61"/>
      <c r="UKO660" s="104"/>
      <c r="UKP660" s="60"/>
      <c r="UKQ660" s="61"/>
      <c r="UKR660" s="104"/>
      <c r="UKS660" s="60"/>
      <c r="UKT660" s="61"/>
      <c r="UKU660" s="104"/>
      <c r="UKV660" s="60"/>
      <c r="UKW660" s="61"/>
      <c r="UKX660" s="104"/>
      <c r="UKY660" s="60"/>
      <c r="UKZ660" s="61"/>
      <c r="ULA660" s="104"/>
      <c r="ULB660" s="60"/>
      <c r="ULC660" s="61"/>
      <c r="ULD660" s="104"/>
      <c r="ULE660" s="60"/>
      <c r="ULF660" s="61"/>
      <c r="ULG660" s="104"/>
      <c r="ULH660" s="60"/>
      <c r="ULI660" s="61"/>
      <c r="ULJ660" s="104"/>
      <c r="ULK660" s="60"/>
      <c r="ULL660" s="61"/>
      <c r="ULM660" s="104"/>
      <c r="ULN660" s="60"/>
      <c r="ULO660" s="61"/>
      <c r="ULP660" s="104"/>
      <c r="ULQ660" s="60"/>
      <c r="ULR660" s="61"/>
      <c r="ULS660" s="104"/>
      <c r="ULT660" s="60"/>
      <c r="ULU660" s="61"/>
      <c r="ULV660" s="104"/>
      <c r="ULW660" s="60"/>
      <c r="ULX660" s="61"/>
      <c r="ULY660" s="104"/>
      <c r="ULZ660" s="60"/>
      <c r="UMA660" s="61"/>
      <c r="UMB660" s="104"/>
      <c r="UMC660" s="60"/>
      <c r="UMD660" s="61"/>
      <c r="UME660" s="104"/>
      <c r="UMF660" s="60"/>
      <c r="UMG660" s="61"/>
      <c r="UMH660" s="104"/>
      <c r="UMI660" s="60"/>
      <c r="UMJ660" s="61"/>
      <c r="UMK660" s="104"/>
      <c r="UML660" s="60"/>
      <c r="UMM660" s="61"/>
      <c r="UMN660" s="104"/>
      <c r="UMO660" s="60"/>
      <c r="UMP660" s="61"/>
      <c r="UMQ660" s="104"/>
      <c r="UMR660" s="60"/>
      <c r="UMS660" s="61"/>
      <c r="UMT660" s="104"/>
      <c r="UMU660" s="60"/>
      <c r="UMV660" s="61"/>
      <c r="UMW660" s="104"/>
      <c r="UMX660" s="60"/>
      <c r="UMY660" s="61"/>
      <c r="UMZ660" s="104"/>
      <c r="UNA660" s="60"/>
      <c r="UNB660" s="61"/>
      <c r="UNC660" s="104"/>
      <c r="UND660" s="60"/>
      <c r="UNE660" s="61"/>
      <c r="UNF660" s="104"/>
      <c r="UNG660" s="60"/>
      <c r="UNH660" s="61"/>
      <c r="UNI660" s="104"/>
      <c r="UNJ660" s="60"/>
      <c r="UNK660" s="61"/>
      <c r="UNL660" s="104"/>
      <c r="UNM660" s="60"/>
      <c r="UNN660" s="61"/>
      <c r="UNO660" s="104"/>
      <c r="UNP660" s="60"/>
      <c r="UNQ660" s="61"/>
      <c r="UNR660" s="104"/>
      <c r="UNS660" s="60"/>
      <c r="UNT660" s="61"/>
      <c r="UNU660" s="104"/>
      <c r="UNV660" s="60"/>
      <c r="UNW660" s="61"/>
      <c r="UNX660" s="104"/>
      <c r="UNY660" s="60"/>
      <c r="UNZ660" s="61"/>
      <c r="UOA660" s="104"/>
      <c r="UOB660" s="60"/>
      <c r="UOC660" s="61"/>
      <c r="UOD660" s="104"/>
      <c r="UOE660" s="60"/>
      <c r="UOF660" s="61"/>
      <c r="UOG660" s="104"/>
      <c r="UOH660" s="60"/>
      <c r="UOI660" s="61"/>
      <c r="UOJ660" s="104"/>
      <c r="UOK660" s="60"/>
      <c r="UOL660" s="61"/>
      <c r="UOM660" s="104"/>
      <c r="UON660" s="60"/>
      <c r="UOO660" s="61"/>
      <c r="UOP660" s="104"/>
      <c r="UOQ660" s="60"/>
      <c r="UOR660" s="61"/>
      <c r="UOS660" s="104"/>
      <c r="UOT660" s="60"/>
      <c r="UOU660" s="61"/>
      <c r="UOV660" s="104"/>
      <c r="UOW660" s="60"/>
      <c r="UOX660" s="61"/>
      <c r="UOY660" s="104"/>
      <c r="UOZ660" s="60"/>
      <c r="UPA660" s="61"/>
      <c r="UPB660" s="104"/>
      <c r="UPC660" s="60"/>
      <c r="UPD660" s="61"/>
      <c r="UPE660" s="104"/>
      <c r="UPF660" s="60"/>
      <c r="UPG660" s="61"/>
      <c r="UPH660" s="104"/>
      <c r="UPI660" s="60"/>
      <c r="UPJ660" s="61"/>
      <c r="UPK660" s="104"/>
      <c r="UPL660" s="60"/>
      <c r="UPM660" s="61"/>
      <c r="UPN660" s="104"/>
      <c r="UPO660" s="60"/>
      <c r="UPP660" s="61"/>
      <c r="UPQ660" s="104"/>
      <c r="UPR660" s="60"/>
      <c r="UPS660" s="61"/>
      <c r="UPT660" s="104"/>
      <c r="UPU660" s="60"/>
      <c r="UPV660" s="61"/>
      <c r="UPW660" s="104"/>
      <c r="UPX660" s="60"/>
      <c r="UPY660" s="61"/>
      <c r="UPZ660" s="104"/>
      <c r="UQA660" s="60"/>
      <c r="UQB660" s="61"/>
      <c r="UQC660" s="104"/>
      <c r="UQD660" s="60"/>
      <c r="UQE660" s="61"/>
      <c r="UQF660" s="104"/>
      <c r="UQG660" s="60"/>
      <c r="UQH660" s="61"/>
      <c r="UQI660" s="104"/>
      <c r="UQJ660" s="60"/>
      <c r="UQK660" s="61"/>
      <c r="UQL660" s="104"/>
      <c r="UQM660" s="60"/>
      <c r="UQN660" s="61"/>
      <c r="UQO660" s="104"/>
      <c r="UQP660" s="60"/>
      <c r="UQQ660" s="61"/>
      <c r="UQR660" s="104"/>
      <c r="UQS660" s="60"/>
      <c r="UQT660" s="61"/>
      <c r="UQU660" s="104"/>
      <c r="UQV660" s="60"/>
      <c r="UQW660" s="61"/>
      <c r="UQX660" s="104"/>
      <c r="UQY660" s="60"/>
      <c r="UQZ660" s="61"/>
      <c r="URA660" s="104"/>
      <c r="URB660" s="60"/>
      <c r="URC660" s="61"/>
      <c r="URD660" s="104"/>
      <c r="URE660" s="60"/>
      <c r="URF660" s="61"/>
      <c r="URG660" s="104"/>
      <c r="URH660" s="60"/>
      <c r="URI660" s="61"/>
      <c r="URJ660" s="104"/>
      <c r="URK660" s="60"/>
      <c r="URL660" s="61"/>
      <c r="URM660" s="104"/>
      <c r="URN660" s="60"/>
      <c r="URO660" s="61"/>
      <c r="URP660" s="104"/>
      <c r="URQ660" s="60"/>
      <c r="URR660" s="61"/>
      <c r="URS660" s="104"/>
      <c r="URT660" s="60"/>
      <c r="URU660" s="61"/>
      <c r="URV660" s="104"/>
      <c r="URW660" s="60"/>
      <c r="URX660" s="61"/>
      <c r="URY660" s="104"/>
      <c r="URZ660" s="60"/>
      <c r="USA660" s="61"/>
      <c r="USB660" s="104"/>
      <c r="USC660" s="60"/>
      <c r="USD660" s="61"/>
      <c r="USE660" s="104"/>
      <c r="USF660" s="60"/>
      <c r="USG660" s="61"/>
      <c r="USH660" s="104"/>
      <c r="USI660" s="60"/>
      <c r="USJ660" s="61"/>
      <c r="USK660" s="104"/>
      <c r="USL660" s="60"/>
      <c r="USM660" s="61"/>
      <c r="USN660" s="104"/>
      <c r="USO660" s="60"/>
      <c r="USP660" s="61"/>
      <c r="USQ660" s="104"/>
      <c r="USR660" s="60"/>
      <c r="USS660" s="61"/>
      <c r="UST660" s="104"/>
      <c r="USU660" s="60"/>
      <c r="USV660" s="61"/>
      <c r="USW660" s="104"/>
      <c r="USX660" s="60"/>
      <c r="USY660" s="61"/>
      <c r="USZ660" s="104"/>
      <c r="UTA660" s="60"/>
      <c r="UTB660" s="61"/>
      <c r="UTC660" s="104"/>
      <c r="UTD660" s="60"/>
      <c r="UTE660" s="61"/>
      <c r="UTF660" s="104"/>
      <c r="UTG660" s="60"/>
      <c r="UTH660" s="61"/>
      <c r="UTI660" s="104"/>
      <c r="UTJ660" s="60"/>
      <c r="UTK660" s="61"/>
      <c r="UTL660" s="104"/>
      <c r="UTM660" s="60"/>
      <c r="UTN660" s="61"/>
      <c r="UTO660" s="104"/>
      <c r="UTP660" s="60"/>
      <c r="UTQ660" s="61"/>
      <c r="UTR660" s="104"/>
      <c r="UTS660" s="60"/>
      <c r="UTT660" s="61"/>
      <c r="UTU660" s="104"/>
      <c r="UTV660" s="60"/>
      <c r="UTW660" s="61"/>
      <c r="UTX660" s="104"/>
      <c r="UTY660" s="60"/>
      <c r="UTZ660" s="61"/>
      <c r="UUA660" s="104"/>
      <c r="UUB660" s="60"/>
      <c r="UUC660" s="61"/>
      <c r="UUD660" s="104"/>
      <c r="UUE660" s="60"/>
      <c r="UUF660" s="61"/>
      <c r="UUG660" s="104"/>
      <c r="UUH660" s="60"/>
      <c r="UUI660" s="61"/>
      <c r="UUJ660" s="104"/>
      <c r="UUK660" s="60"/>
      <c r="UUL660" s="61"/>
      <c r="UUM660" s="104"/>
      <c r="UUN660" s="60"/>
      <c r="UUO660" s="61"/>
      <c r="UUP660" s="104"/>
      <c r="UUQ660" s="60"/>
      <c r="UUR660" s="61"/>
      <c r="UUS660" s="104"/>
      <c r="UUT660" s="60"/>
      <c r="UUU660" s="61"/>
      <c r="UUV660" s="104"/>
      <c r="UUW660" s="60"/>
      <c r="UUX660" s="61"/>
      <c r="UUY660" s="104"/>
      <c r="UUZ660" s="60"/>
      <c r="UVA660" s="61"/>
      <c r="UVB660" s="104"/>
      <c r="UVC660" s="60"/>
      <c r="UVD660" s="61"/>
      <c r="UVE660" s="104"/>
      <c r="UVF660" s="60"/>
      <c r="UVG660" s="61"/>
      <c r="UVH660" s="104"/>
      <c r="UVI660" s="60"/>
      <c r="UVJ660" s="61"/>
      <c r="UVK660" s="104"/>
      <c r="UVL660" s="60"/>
      <c r="UVM660" s="61"/>
      <c r="UVN660" s="104"/>
      <c r="UVO660" s="60"/>
      <c r="UVP660" s="61"/>
      <c r="UVQ660" s="104"/>
      <c r="UVR660" s="60"/>
      <c r="UVS660" s="61"/>
      <c r="UVT660" s="104"/>
      <c r="UVU660" s="60"/>
      <c r="UVV660" s="61"/>
      <c r="UVW660" s="104"/>
      <c r="UVX660" s="60"/>
      <c r="UVY660" s="61"/>
      <c r="UVZ660" s="104"/>
      <c r="UWA660" s="60"/>
      <c r="UWB660" s="61"/>
      <c r="UWC660" s="104"/>
      <c r="UWD660" s="60"/>
      <c r="UWE660" s="61"/>
      <c r="UWF660" s="104"/>
      <c r="UWG660" s="60"/>
      <c r="UWH660" s="61"/>
      <c r="UWI660" s="104"/>
      <c r="UWJ660" s="60"/>
      <c r="UWK660" s="61"/>
      <c r="UWL660" s="104"/>
      <c r="UWM660" s="60"/>
      <c r="UWN660" s="61"/>
      <c r="UWO660" s="104"/>
      <c r="UWP660" s="60"/>
      <c r="UWQ660" s="61"/>
      <c r="UWR660" s="104"/>
      <c r="UWS660" s="60"/>
      <c r="UWT660" s="61"/>
      <c r="UWU660" s="104"/>
      <c r="UWV660" s="60"/>
      <c r="UWW660" s="61"/>
      <c r="UWX660" s="104"/>
      <c r="UWY660" s="60"/>
      <c r="UWZ660" s="61"/>
      <c r="UXA660" s="104"/>
      <c r="UXB660" s="60"/>
      <c r="UXC660" s="61"/>
      <c r="UXD660" s="104"/>
      <c r="UXE660" s="60"/>
      <c r="UXF660" s="61"/>
      <c r="UXG660" s="104"/>
      <c r="UXH660" s="60"/>
      <c r="UXI660" s="61"/>
      <c r="UXJ660" s="104"/>
      <c r="UXK660" s="60"/>
      <c r="UXL660" s="61"/>
      <c r="UXM660" s="104"/>
      <c r="UXN660" s="60"/>
      <c r="UXO660" s="61"/>
      <c r="UXP660" s="104"/>
      <c r="UXQ660" s="60"/>
      <c r="UXR660" s="61"/>
      <c r="UXS660" s="104"/>
      <c r="UXT660" s="60"/>
      <c r="UXU660" s="61"/>
      <c r="UXV660" s="104"/>
      <c r="UXW660" s="60"/>
      <c r="UXX660" s="61"/>
      <c r="UXY660" s="104"/>
      <c r="UXZ660" s="60"/>
      <c r="UYA660" s="61"/>
      <c r="UYB660" s="104"/>
      <c r="UYC660" s="60"/>
      <c r="UYD660" s="61"/>
      <c r="UYE660" s="104"/>
      <c r="UYF660" s="60"/>
      <c r="UYG660" s="61"/>
      <c r="UYH660" s="104"/>
      <c r="UYI660" s="60"/>
      <c r="UYJ660" s="61"/>
      <c r="UYK660" s="104"/>
      <c r="UYL660" s="60"/>
      <c r="UYM660" s="61"/>
      <c r="UYN660" s="104"/>
      <c r="UYO660" s="60"/>
      <c r="UYP660" s="61"/>
      <c r="UYQ660" s="104"/>
      <c r="UYR660" s="60"/>
      <c r="UYS660" s="61"/>
      <c r="UYT660" s="104"/>
      <c r="UYU660" s="60"/>
      <c r="UYV660" s="61"/>
      <c r="UYW660" s="104"/>
      <c r="UYX660" s="60"/>
      <c r="UYY660" s="61"/>
      <c r="UYZ660" s="104"/>
      <c r="UZA660" s="60"/>
      <c r="UZB660" s="61"/>
      <c r="UZC660" s="104"/>
      <c r="UZD660" s="60"/>
      <c r="UZE660" s="61"/>
      <c r="UZF660" s="104"/>
      <c r="UZG660" s="60"/>
      <c r="UZH660" s="61"/>
      <c r="UZI660" s="104"/>
      <c r="UZJ660" s="60"/>
      <c r="UZK660" s="61"/>
      <c r="UZL660" s="104"/>
      <c r="UZM660" s="60"/>
      <c r="UZN660" s="61"/>
      <c r="UZO660" s="104"/>
      <c r="UZP660" s="60"/>
      <c r="UZQ660" s="61"/>
      <c r="UZR660" s="104"/>
      <c r="UZS660" s="60"/>
      <c r="UZT660" s="61"/>
      <c r="UZU660" s="104"/>
      <c r="UZV660" s="60"/>
      <c r="UZW660" s="61"/>
      <c r="UZX660" s="104"/>
      <c r="UZY660" s="60"/>
      <c r="UZZ660" s="61"/>
      <c r="VAA660" s="104"/>
      <c r="VAB660" s="60"/>
      <c r="VAC660" s="61"/>
      <c r="VAD660" s="104"/>
      <c r="VAE660" s="60"/>
      <c r="VAF660" s="61"/>
      <c r="VAG660" s="104"/>
      <c r="VAH660" s="60"/>
      <c r="VAI660" s="61"/>
      <c r="VAJ660" s="104"/>
      <c r="VAK660" s="60"/>
      <c r="VAL660" s="61"/>
      <c r="VAM660" s="104"/>
      <c r="VAN660" s="60"/>
      <c r="VAO660" s="61"/>
      <c r="VAP660" s="104"/>
      <c r="VAQ660" s="60"/>
      <c r="VAR660" s="61"/>
      <c r="VAS660" s="104"/>
      <c r="VAT660" s="60"/>
      <c r="VAU660" s="61"/>
      <c r="VAV660" s="104"/>
      <c r="VAW660" s="60"/>
      <c r="VAX660" s="61"/>
      <c r="VAY660" s="104"/>
      <c r="VAZ660" s="60"/>
      <c r="VBA660" s="61"/>
      <c r="VBB660" s="104"/>
      <c r="VBC660" s="60"/>
      <c r="VBD660" s="61"/>
      <c r="VBE660" s="104"/>
      <c r="VBF660" s="60"/>
      <c r="VBG660" s="61"/>
      <c r="VBH660" s="104"/>
      <c r="VBI660" s="60"/>
      <c r="VBJ660" s="61"/>
      <c r="VBK660" s="104"/>
      <c r="VBL660" s="60"/>
      <c r="VBM660" s="61"/>
      <c r="VBN660" s="104"/>
      <c r="VBO660" s="60"/>
      <c r="VBP660" s="61"/>
      <c r="VBQ660" s="104"/>
      <c r="VBR660" s="60"/>
      <c r="VBS660" s="61"/>
      <c r="VBT660" s="104"/>
      <c r="VBU660" s="60"/>
      <c r="VBV660" s="61"/>
      <c r="VBW660" s="104"/>
      <c r="VBX660" s="60"/>
      <c r="VBY660" s="61"/>
      <c r="VBZ660" s="104"/>
      <c r="VCA660" s="60"/>
      <c r="VCB660" s="61"/>
      <c r="VCC660" s="104"/>
      <c r="VCD660" s="60"/>
      <c r="VCE660" s="61"/>
      <c r="VCF660" s="104"/>
      <c r="VCG660" s="60"/>
      <c r="VCH660" s="61"/>
      <c r="VCI660" s="104"/>
      <c r="VCJ660" s="60"/>
      <c r="VCK660" s="61"/>
      <c r="VCL660" s="104"/>
      <c r="VCM660" s="60"/>
      <c r="VCN660" s="61"/>
      <c r="VCO660" s="104"/>
      <c r="VCP660" s="60"/>
      <c r="VCQ660" s="61"/>
      <c r="VCR660" s="104"/>
      <c r="VCS660" s="60"/>
      <c r="VCT660" s="61"/>
      <c r="VCU660" s="104"/>
      <c r="VCV660" s="60"/>
      <c r="VCW660" s="61"/>
      <c r="VCX660" s="104"/>
      <c r="VCY660" s="60"/>
      <c r="VCZ660" s="61"/>
      <c r="VDA660" s="104"/>
      <c r="VDB660" s="60"/>
      <c r="VDC660" s="61"/>
      <c r="VDD660" s="104"/>
      <c r="VDE660" s="60"/>
      <c r="VDF660" s="61"/>
      <c r="VDG660" s="104"/>
      <c r="VDH660" s="60"/>
      <c r="VDI660" s="61"/>
      <c r="VDJ660" s="104"/>
      <c r="VDK660" s="60"/>
      <c r="VDL660" s="61"/>
      <c r="VDM660" s="104"/>
      <c r="VDN660" s="60"/>
      <c r="VDO660" s="61"/>
      <c r="VDP660" s="104"/>
      <c r="VDQ660" s="60"/>
      <c r="VDR660" s="61"/>
      <c r="VDS660" s="104"/>
      <c r="VDT660" s="60"/>
      <c r="VDU660" s="61"/>
      <c r="VDV660" s="104"/>
      <c r="VDW660" s="60"/>
      <c r="VDX660" s="61"/>
      <c r="VDY660" s="104"/>
      <c r="VDZ660" s="60"/>
      <c r="VEA660" s="61"/>
      <c r="VEB660" s="104"/>
      <c r="VEC660" s="60"/>
      <c r="VED660" s="61"/>
      <c r="VEE660" s="104"/>
      <c r="VEF660" s="60"/>
      <c r="VEG660" s="61"/>
      <c r="VEH660" s="104"/>
      <c r="VEI660" s="60"/>
      <c r="VEJ660" s="61"/>
      <c r="VEK660" s="104"/>
      <c r="VEL660" s="60"/>
      <c r="VEM660" s="61"/>
      <c r="VEN660" s="104"/>
      <c r="VEO660" s="60"/>
      <c r="VEP660" s="61"/>
      <c r="VEQ660" s="104"/>
      <c r="VER660" s="60"/>
      <c r="VES660" s="61"/>
      <c r="VET660" s="104"/>
      <c r="VEU660" s="60"/>
      <c r="VEV660" s="61"/>
      <c r="VEW660" s="104"/>
      <c r="VEX660" s="60"/>
      <c r="VEY660" s="61"/>
      <c r="VEZ660" s="104"/>
      <c r="VFA660" s="60"/>
      <c r="VFB660" s="61"/>
      <c r="VFC660" s="104"/>
      <c r="VFD660" s="60"/>
      <c r="VFE660" s="61"/>
      <c r="VFF660" s="104"/>
      <c r="VFG660" s="60"/>
      <c r="VFH660" s="61"/>
      <c r="VFI660" s="104"/>
      <c r="VFJ660" s="60"/>
      <c r="VFK660" s="61"/>
      <c r="VFL660" s="104"/>
      <c r="VFM660" s="60"/>
      <c r="VFN660" s="61"/>
      <c r="VFO660" s="104"/>
      <c r="VFP660" s="60"/>
      <c r="VFQ660" s="61"/>
      <c r="VFR660" s="104"/>
      <c r="VFS660" s="60"/>
      <c r="VFT660" s="61"/>
      <c r="VFU660" s="104"/>
      <c r="VFV660" s="60"/>
      <c r="VFW660" s="61"/>
      <c r="VFX660" s="104"/>
      <c r="VFY660" s="60"/>
      <c r="VFZ660" s="61"/>
      <c r="VGA660" s="104"/>
      <c r="VGB660" s="60"/>
      <c r="VGC660" s="61"/>
      <c r="VGD660" s="104"/>
      <c r="VGE660" s="60"/>
      <c r="VGF660" s="61"/>
      <c r="VGG660" s="104"/>
      <c r="VGH660" s="60"/>
      <c r="VGI660" s="61"/>
      <c r="VGJ660" s="104"/>
      <c r="VGK660" s="60"/>
      <c r="VGL660" s="61"/>
      <c r="VGM660" s="104"/>
      <c r="VGN660" s="60"/>
      <c r="VGO660" s="61"/>
      <c r="VGP660" s="104"/>
      <c r="VGQ660" s="60"/>
      <c r="VGR660" s="61"/>
      <c r="VGS660" s="104"/>
      <c r="VGT660" s="60"/>
      <c r="VGU660" s="61"/>
      <c r="VGV660" s="104"/>
      <c r="VGW660" s="60"/>
      <c r="VGX660" s="61"/>
      <c r="VGY660" s="104"/>
      <c r="VGZ660" s="60"/>
      <c r="VHA660" s="61"/>
      <c r="VHB660" s="104"/>
      <c r="VHC660" s="60"/>
      <c r="VHD660" s="61"/>
      <c r="VHE660" s="104"/>
      <c r="VHF660" s="60"/>
      <c r="VHG660" s="61"/>
      <c r="VHH660" s="104"/>
      <c r="VHI660" s="60"/>
      <c r="VHJ660" s="61"/>
      <c r="VHK660" s="104"/>
      <c r="VHL660" s="60"/>
      <c r="VHM660" s="61"/>
      <c r="VHN660" s="104"/>
      <c r="VHO660" s="60"/>
      <c r="VHP660" s="61"/>
      <c r="VHQ660" s="104"/>
      <c r="VHR660" s="60"/>
      <c r="VHS660" s="61"/>
      <c r="VHT660" s="104"/>
      <c r="VHU660" s="60"/>
      <c r="VHV660" s="61"/>
      <c r="VHW660" s="104"/>
      <c r="VHX660" s="60"/>
      <c r="VHY660" s="61"/>
      <c r="VHZ660" s="104"/>
      <c r="VIA660" s="60"/>
      <c r="VIB660" s="61"/>
      <c r="VIC660" s="104"/>
      <c r="VID660" s="60"/>
      <c r="VIE660" s="61"/>
      <c r="VIF660" s="104"/>
      <c r="VIG660" s="60"/>
      <c r="VIH660" s="61"/>
      <c r="VII660" s="104"/>
      <c r="VIJ660" s="60"/>
      <c r="VIK660" s="61"/>
      <c r="VIL660" s="104"/>
      <c r="VIM660" s="60"/>
      <c r="VIN660" s="61"/>
      <c r="VIO660" s="104"/>
      <c r="VIP660" s="60"/>
      <c r="VIQ660" s="61"/>
      <c r="VIR660" s="104"/>
      <c r="VIS660" s="60"/>
      <c r="VIT660" s="61"/>
      <c r="VIU660" s="104"/>
      <c r="VIV660" s="60"/>
      <c r="VIW660" s="61"/>
      <c r="VIX660" s="104"/>
      <c r="VIY660" s="60"/>
      <c r="VIZ660" s="61"/>
      <c r="VJA660" s="104"/>
      <c r="VJB660" s="60"/>
      <c r="VJC660" s="61"/>
      <c r="VJD660" s="104"/>
      <c r="VJE660" s="60"/>
      <c r="VJF660" s="61"/>
      <c r="VJG660" s="104"/>
      <c r="VJH660" s="60"/>
      <c r="VJI660" s="61"/>
      <c r="VJJ660" s="104"/>
      <c r="VJK660" s="60"/>
      <c r="VJL660" s="61"/>
      <c r="VJM660" s="104"/>
      <c r="VJN660" s="60"/>
      <c r="VJO660" s="61"/>
      <c r="VJP660" s="104"/>
      <c r="VJQ660" s="60"/>
      <c r="VJR660" s="61"/>
      <c r="VJS660" s="104"/>
      <c r="VJT660" s="60"/>
      <c r="VJU660" s="61"/>
      <c r="VJV660" s="104"/>
      <c r="VJW660" s="60"/>
      <c r="VJX660" s="61"/>
      <c r="VJY660" s="104"/>
      <c r="VJZ660" s="60"/>
      <c r="VKA660" s="61"/>
      <c r="VKB660" s="104"/>
      <c r="VKC660" s="60"/>
      <c r="VKD660" s="61"/>
      <c r="VKE660" s="104"/>
      <c r="VKF660" s="60"/>
      <c r="VKG660" s="61"/>
      <c r="VKH660" s="104"/>
      <c r="VKI660" s="60"/>
      <c r="VKJ660" s="61"/>
      <c r="VKK660" s="104"/>
      <c r="VKL660" s="60"/>
      <c r="VKM660" s="61"/>
      <c r="VKN660" s="104"/>
      <c r="VKO660" s="60"/>
      <c r="VKP660" s="61"/>
      <c r="VKQ660" s="104"/>
      <c r="VKR660" s="60"/>
      <c r="VKS660" s="61"/>
      <c r="VKT660" s="104"/>
      <c r="VKU660" s="60"/>
      <c r="VKV660" s="61"/>
      <c r="VKW660" s="104"/>
      <c r="VKX660" s="60"/>
      <c r="VKY660" s="61"/>
      <c r="VKZ660" s="104"/>
      <c r="VLA660" s="60"/>
      <c r="VLB660" s="61"/>
      <c r="VLC660" s="104"/>
      <c r="VLD660" s="60"/>
      <c r="VLE660" s="61"/>
      <c r="VLF660" s="104"/>
      <c r="VLG660" s="60"/>
      <c r="VLH660" s="61"/>
      <c r="VLI660" s="104"/>
      <c r="VLJ660" s="60"/>
      <c r="VLK660" s="61"/>
      <c r="VLL660" s="104"/>
      <c r="VLM660" s="60"/>
      <c r="VLN660" s="61"/>
      <c r="VLO660" s="104"/>
      <c r="VLP660" s="60"/>
      <c r="VLQ660" s="61"/>
      <c r="VLR660" s="104"/>
      <c r="VLS660" s="60"/>
      <c r="VLT660" s="61"/>
      <c r="VLU660" s="104"/>
      <c r="VLV660" s="60"/>
      <c r="VLW660" s="61"/>
      <c r="VLX660" s="104"/>
      <c r="VLY660" s="60"/>
      <c r="VLZ660" s="61"/>
      <c r="VMA660" s="104"/>
      <c r="VMB660" s="60"/>
      <c r="VMC660" s="61"/>
      <c r="VMD660" s="104"/>
      <c r="VME660" s="60"/>
      <c r="VMF660" s="61"/>
      <c r="VMG660" s="104"/>
      <c r="VMH660" s="60"/>
      <c r="VMI660" s="61"/>
      <c r="VMJ660" s="104"/>
      <c r="VMK660" s="60"/>
      <c r="VML660" s="61"/>
      <c r="VMM660" s="104"/>
      <c r="VMN660" s="60"/>
      <c r="VMO660" s="61"/>
      <c r="VMP660" s="104"/>
      <c r="VMQ660" s="60"/>
      <c r="VMR660" s="61"/>
      <c r="VMS660" s="104"/>
      <c r="VMT660" s="60"/>
      <c r="VMU660" s="61"/>
      <c r="VMV660" s="104"/>
      <c r="VMW660" s="60"/>
      <c r="VMX660" s="61"/>
      <c r="VMY660" s="104"/>
      <c r="VMZ660" s="60"/>
      <c r="VNA660" s="61"/>
      <c r="VNB660" s="104"/>
      <c r="VNC660" s="60"/>
      <c r="VND660" s="61"/>
      <c r="VNE660" s="104"/>
      <c r="VNF660" s="60"/>
      <c r="VNG660" s="61"/>
      <c r="VNH660" s="104"/>
      <c r="VNI660" s="60"/>
      <c r="VNJ660" s="61"/>
      <c r="VNK660" s="104"/>
      <c r="VNL660" s="60"/>
      <c r="VNM660" s="61"/>
      <c r="VNN660" s="104"/>
      <c r="VNO660" s="60"/>
      <c r="VNP660" s="61"/>
      <c r="VNQ660" s="104"/>
      <c r="VNR660" s="60"/>
      <c r="VNS660" s="61"/>
      <c r="VNT660" s="104"/>
      <c r="VNU660" s="60"/>
      <c r="VNV660" s="61"/>
      <c r="VNW660" s="104"/>
      <c r="VNX660" s="60"/>
      <c r="VNY660" s="61"/>
      <c r="VNZ660" s="104"/>
      <c r="VOA660" s="60"/>
      <c r="VOB660" s="61"/>
      <c r="VOC660" s="104"/>
      <c r="VOD660" s="60"/>
      <c r="VOE660" s="61"/>
      <c r="VOF660" s="104"/>
      <c r="VOG660" s="60"/>
      <c r="VOH660" s="61"/>
      <c r="VOI660" s="104"/>
      <c r="VOJ660" s="60"/>
      <c r="VOK660" s="61"/>
      <c r="VOL660" s="104"/>
      <c r="VOM660" s="60"/>
      <c r="VON660" s="61"/>
      <c r="VOO660" s="104"/>
      <c r="VOP660" s="60"/>
      <c r="VOQ660" s="61"/>
      <c r="VOR660" s="104"/>
      <c r="VOS660" s="60"/>
      <c r="VOT660" s="61"/>
      <c r="VOU660" s="104"/>
      <c r="VOV660" s="60"/>
      <c r="VOW660" s="61"/>
      <c r="VOX660" s="104"/>
      <c r="VOY660" s="60"/>
      <c r="VOZ660" s="61"/>
      <c r="VPA660" s="104"/>
      <c r="VPB660" s="60"/>
      <c r="VPC660" s="61"/>
      <c r="VPD660" s="104"/>
      <c r="VPE660" s="60"/>
      <c r="VPF660" s="61"/>
      <c r="VPG660" s="104"/>
      <c r="VPH660" s="60"/>
      <c r="VPI660" s="61"/>
      <c r="VPJ660" s="104"/>
      <c r="VPK660" s="60"/>
      <c r="VPL660" s="61"/>
      <c r="VPM660" s="104"/>
      <c r="VPN660" s="60"/>
      <c r="VPO660" s="61"/>
      <c r="VPP660" s="104"/>
      <c r="VPQ660" s="60"/>
      <c r="VPR660" s="61"/>
      <c r="VPS660" s="104"/>
      <c r="VPT660" s="60"/>
      <c r="VPU660" s="61"/>
      <c r="VPV660" s="104"/>
      <c r="VPW660" s="60"/>
      <c r="VPX660" s="61"/>
      <c r="VPY660" s="104"/>
      <c r="VPZ660" s="60"/>
      <c r="VQA660" s="61"/>
      <c r="VQB660" s="104"/>
      <c r="VQC660" s="60"/>
      <c r="VQD660" s="61"/>
      <c r="VQE660" s="104"/>
      <c r="VQF660" s="60"/>
      <c r="VQG660" s="61"/>
      <c r="VQH660" s="104"/>
      <c r="VQI660" s="60"/>
      <c r="VQJ660" s="61"/>
      <c r="VQK660" s="104"/>
      <c r="VQL660" s="60"/>
      <c r="VQM660" s="61"/>
      <c r="VQN660" s="104"/>
      <c r="VQO660" s="60"/>
      <c r="VQP660" s="61"/>
      <c r="VQQ660" s="104"/>
      <c r="VQR660" s="60"/>
      <c r="VQS660" s="61"/>
      <c r="VQT660" s="104"/>
      <c r="VQU660" s="60"/>
      <c r="VQV660" s="61"/>
      <c r="VQW660" s="104"/>
      <c r="VQX660" s="60"/>
      <c r="VQY660" s="61"/>
      <c r="VQZ660" s="104"/>
      <c r="VRA660" s="60"/>
      <c r="VRB660" s="61"/>
      <c r="VRC660" s="104"/>
      <c r="VRD660" s="60"/>
      <c r="VRE660" s="61"/>
      <c r="VRF660" s="104"/>
      <c r="VRG660" s="60"/>
      <c r="VRH660" s="61"/>
      <c r="VRI660" s="104"/>
      <c r="VRJ660" s="60"/>
      <c r="VRK660" s="61"/>
      <c r="VRL660" s="104"/>
      <c r="VRM660" s="60"/>
      <c r="VRN660" s="61"/>
      <c r="VRO660" s="104"/>
      <c r="VRP660" s="60"/>
      <c r="VRQ660" s="61"/>
      <c r="VRR660" s="104"/>
      <c r="VRS660" s="60"/>
      <c r="VRT660" s="61"/>
      <c r="VRU660" s="104"/>
      <c r="VRV660" s="60"/>
      <c r="VRW660" s="61"/>
      <c r="VRX660" s="104"/>
      <c r="VRY660" s="60"/>
      <c r="VRZ660" s="61"/>
      <c r="VSA660" s="104"/>
      <c r="VSB660" s="60"/>
      <c r="VSC660" s="61"/>
      <c r="VSD660" s="104"/>
      <c r="VSE660" s="60"/>
      <c r="VSF660" s="61"/>
      <c r="VSG660" s="104"/>
      <c r="VSH660" s="60"/>
      <c r="VSI660" s="61"/>
      <c r="VSJ660" s="104"/>
      <c r="VSK660" s="60"/>
      <c r="VSL660" s="61"/>
      <c r="VSM660" s="104"/>
      <c r="VSN660" s="60"/>
      <c r="VSO660" s="61"/>
      <c r="VSP660" s="104"/>
      <c r="VSQ660" s="60"/>
      <c r="VSR660" s="61"/>
      <c r="VSS660" s="104"/>
      <c r="VST660" s="60"/>
      <c r="VSU660" s="61"/>
      <c r="VSV660" s="104"/>
      <c r="VSW660" s="60"/>
      <c r="VSX660" s="61"/>
      <c r="VSY660" s="104"/>
      <c r="VSZ660" s="60"/>
      <c r="VTA660" s="61"/>
      <c r="VTB660" s="104"/>
      <c r="VTC660" s="60"/>
      <c r="VTD660" s="61"/>
      <c r="VTE660" s="104"/>
      <c r="VTF660" s="60"/>
      <c r="VTG660" s="61"/>
      <c r="VTH660" s="104"/>
      <c r="VTI660" s="60"/>
      <c r="VTJ660" s="61"/>
      <c r="VTK660" s="104"/>
      <c r="VTL660" s="60"/>
      <c r="VTM660" s="61"/>
      <c r="VTN660" s="104"/>
      <c r="VTO660" s="60"/>
      <c r="VTP660" s="61"/>
      <c r="VTQ660" s="104"/>
      <c r="VTR660" s="60"/>
      <c r="VTS660" s="61"/>
      <c r="VTT660" s="104"/>
      <c r="VTU660" s="60"/>
      <c r="VTV660" s="61"/>
      <c r="VTW660" s="104"/>
      <c r="VTX660" s="60"/>
      <c r="VTY660" s="61"/>
      <c r="VTZ660" s="104"/>
      <c r="VUA660" s="60"/>
      <c r="VUB660" s="61"/>
      <c r="VUC660" s="104"/>
      <c r="VUD660" s="60"/>
      <c r="VUE660" s="61"/>
      <c r="VUF660" s="104"/>
      <c r="VUG660" s="60"/>
      <c r="VUH660" s="61"/>
      <c r="VUI660" s="104"/>
      <c r="VUJ660" s="60"/>
      <c r="VUK660" s="61"/>
      <c r="VUL660" s="104"/>
      <c r="VUM660" s="60"/>
      <c r="VUN660" s="61"/>
      <c r="VUO660" s="104"/>
      <c r="VUP660" s="60"/>
      <c r="VUQ660" s="61"/>
      <c r="VUR660" s="104"/>
      <c r="VUS660" s="60"/>
      <c r="VUT660" s="61"/>
      <c r="VUU660" s="104"/>
      <c r="VUV660" s="60"/>
      <c r="VUW660" s="61"/>
      <c r="VUX660" s="104"/>
      <c r="VUY660" s="60"/>
      <c r="VUZ660" s="61"/>
      <c r="VVA660" s="104"/>
      <c r="VVB660" s="60"/>
      <c r="VVC660" s="61"/>
      <c r="VVD660" s="104"/>
      <c r="VVE660" s="60"/>
      <c r="VVF660" s="61"/>
      <c r="VVG660" s="104"/>
      <c r="VVH660" s="60"/>
      <c r="VVI660" s="61"/>
      <c r="VVJ660" s="104"/>
      <c r="VVK660" s="60"/>
      <c r="VVL660" s="61"/>
      <c r="VVM660" s="104"/>
      <c r="VVN660" s="60"/>
      <c r="VVO660" s="61"/>
      <c r="VVP660" s="104"/>
      <c r="VVQ660" s="60"/>
      <c r="VVR660" s="61"/>
      <c r="VVS660" s="104"/>
      <c r="VVT660" s="60"/>
      <c r="VVU660" s="61"/>
      <c r="VVV660" s="104"/>
      <c r="VVW660" s="60"/>
      <c r="VVX660" s="61"/>
      <c r="VVY660" s="104"/>
      <c r="VVZ660" s="60"/>
      <c r="VWA660" s="61"/>
      <c r="VWB660" s="104"/>
      <c r="VWC660" s="60"/>
      <c r="VWD660" s="61"/>
      <c r="VWE660" s="104"/>
      <c r="VWF660" s="60"/>
      <c r="VWG660" s="61"/>
      <c r="VWH660" s="104"/>
      <c r="VWI660" s="60"/>
      <c r="VWJ660" s="61"/>
      <c r="VWK660" s="104"/>
      <c r="VWL660" s="60"/>
      <c r="VWM660" s="61"/>
      <c r="VWN660" s="104"/>
      <c r="VWO660" s="60"/>
      <c r="VWP660" s="61"/>
      <c r="VWQ660" s="104"/>
      <c r="VWR660" s="60"/>
      <c r="VWS660" s="61"/>
      <c r="VWT660" s="104"/>
      <c r="VWU660" s="60"/>
      <c r="VWV660" s="61"/>
      <c r="VWW660" s="104"/>
      <c r="VWX660" s="60"/>
      <c r="VWY660" s="61"/>
      <c r="VWZ660" s="104"/>
      <c r="VXA660" s="60"/>
      <c r="VXB660" s="61"/>
      <c r="VXC660" s="104"/>
      <c r="VXD660" s="60"/>
      <c r="VXE660" s="61"/>
      <c r="VXF660" s="104"/>
      <c r="VXG660" s="60"/>
      <c r="VXH660" s="61"/>
      <c r="VXI660" s="104"/>
      <c r="VXJ660" s="60"/>
      <c r="VXK660" s="61"/>
      <c r="VXL660" s="104"/>
      <c r="VXM660" s="60"/>
      <c r="VXN660" s="61"/>
      <c r="VXO660" s="104"/>
      <c r="VXP660" s="60"/>
      <c r="VXQ660" s="61"/>
      <c r="VXR660" s="104"/>
      <c r="VXS660" s="60"/>
      <c r="VXT660" s="61"/>
      <c r="VXU660" s="104"/>
      <c r="VXV660" s="60"/>
      <c r="VXW660" s="61"/>
      <c r="VXX660" s="104"/>
      <c r="VXY660" s="60"/>
      <c r="VXZ660" s="61"/>
      <c r="VYA660" s="104"/>
      <c r="VYB660" s="60"/>
      <c r="VYC660" s="61"/>
      <c r="VYD660" s="104"/>
      <c r="VYE660" s="60"/>
      <c r="VYF660" s="61"/>
      <c r="VYG660" s="104"/>
      <c r="VYH660" s="60"/>
      <c r="VYI660" s="61"/>
      <c r="VYJ660" s="104"/>
      <c r="VYK660" s="60"/>
      <c r="VYL660" s="61"/>
      <c r="VYM660" s="104"/>
      <c r="VYN660" s="60"/>
      <c r="VYO660" s="61"/>
      <c r="VYP660" s="104"/>
      <c r="VYQ660" s="60"/>
      <c r="VYR660" s="61"/>
      <c r="VYS660" s="104"/>
      <c r="VYT660" s="60"/>
      <c r="VYU660" s="61"/>
      <c r="VYV660" s="104"/>
      <c r="VYW660" s="60"/>
      <c r="VYX660" s="61"/>
      <c r="VYY660" s="104"/>
      <c r="VYZ660" s="60"/>
      <c r="VZA660" s="61"/>
      <c r="VZB660" s="104"/>
      <c r="VZC660" s="60"/>
      <c r="VZD660" s="61"/>
      <c r="VZE660" s="104"/>
      <c r="VZF660" s="60"/>
      <c r="VZG660" s="61"/>
      <c r="VZH660" s="104"/>
      <c r="VZI660" s="60"/>
      <c r="VZJ660" s="61"/>
      <c r="VZK660" s="104"/>
      <c r="VZL660" s="60"/>
      <c r="VZM660" s="61"/>
      <c r="VZN660" s="104"/>
      <c r="VZO660" s="60"/>
      <c r="VZP660" s="61"/>
      <c r="VZQ660" s="104"/>
      <c r="VZR660" s="60"/>
      <c r="VZS660" s="61"/>
      <c r="VZT660" s="104"/>
      <c r="VZU660" s="60"/>
      <c r="VZV660" s="61"/>
      <c r="VZW660" s="104"/>
      <c r="VZX660" s="60"/>
      <c r="VZY660" s="61"/>
      <c r="VZZ660" s="104"/>
      <c r="WAA660" s="60"/>
      <c r="WAB660" s="61"/>
      <c r="WAC660" s="104"/>
      <c r="WAD660" s="60"/>
      <c r="WAE660" s="61"/>
      <c r="WAF660" s="104"/>
      <c r="WAG660" s="60"/>
      <c r="WAH660" s="61"/>
      <c r="WAI660" s="104"/>
      <c r="WAJ660" s="60"/>
      <c r="WAK660" s="61"/>
      <c r="WAL660" s="104"/>
      <c r="WAM660" s="60"/>
      <c r="WAN660" s="61"/>
      <c r="WAO660" s="104"/>
      <c r="WAP660" s="60"/>
      <c r="WAQ660" s="61"/>
      <c r="WAR660" s="104"/>
      <c r="WAS660" s="60"/>
      <c r="WAT660" s="61"/>
      <c r="WAU660" s="104"/>
      <c r="WAV660" s="60"/>
      <c r="WAW660" s="61"/>
      <c r="WAX660" s="104"/>
      <c r="WAY660" s="60"/>
      <c r="WAZ660" s="61"/>
      <c r="WBA660" s="104"/>
      <c r="WBB660" s="60"/>
      <c r="WBC660" s="61"/>
      <c r="WBD660" s="104"/>
      <c r="WBE660" s="60"/>
      <c r="WBF660" s="61"/>
      <c r="WBG660" s="104"/>
      <c r="WBH660" s="60"/>
      <c r="WBI660" s="61"/>
      <c r="WBJ660" s="104"/>
      <c r="WBK660" s="60"/>
      <c r="WBL660" s="61"/>
      <c r="WBM660" s="104"/>
      <c r="WBN660" s="60"/>
      <c r="WBO660" s="61"/>
      <c r="WBP660" s="104"/>
      <c r="WBQ660" s="60"/>
      <c r="WBR660" s="61"/>
      <c r="WBS660" s="104"/>
      <c r="WBT660" s="60"/>
      <c r="WBU660" s="61"/>
      <c r="WBV660" s="104"/>
      <c r="WBW660" s="60"/>
      <c r="WBX660" s="61"/>
      <c r="WBY660" s="104"/>
      <c r="WBZ660" s="60"/>
      <c r="WCA660" s="61"/>
      <c r="WCB660" s="104"/>
      <c r="WCC660" s="60"/>
      <c r="WCD660" s="61"/>
      <c r="WCE660" s="104"/>
      <c r="WCF660" s="60"/>
      <c r="WCG660" s="61"/>
      <c r="WCH660" s="104"/>
      <c r="WCI660" s="60"/>
      <c r="WCJ660" s="61"/>
      <c r="WCK660" s="104"/>
      <c r="WCL660" s="60"/>
      <c r="WCM660" s="61"/>
      <c r="WCN660" s="104"/>
      <c r="WCO660" s="60"/>
      <c r="WCP660" s="61"/>
      <c r="WCQ660" s="104"/>
      <c r="WCR660" s="60"/>
      <c r="WCS660" s="61"/>
      <c r="WCT660" s="104"/>
      <c r="WCU660" s="60"/>
      <c r="WCV660" s="61"/>
      <c r="WCW660" s="104"/>
      <c r="WCX660" s="60"/>
      <c r="WCY660" s="61"/>
      <c r="WCZ660" s="104"/>
      <c r="WDA660" s="60"/>
      <c r="WDB660" s="61"/>
      <c r="WDC660" s="104"/>
      <c r="WDD660" s="60"/>
      <c r="WDE660" s="61"/>
      <c r="WDF660" s="104"/>
      <c r="WDG660" s="60"/>
      <c r="WDH660" s="61"/>
      <c r="WDI660" s="104"/>
      <c r="WDJ660" s="60"/>
      <c r="WDK660" s="61"/>
      <c r="WDL660" s="104"/>
      <c r="WDM660" s="60"/>
      <c r="WDN660" s="61"/>
      <c r="WDO660" s="104"/>
      <c r="WDP660" s="60"/>
      <c r="WDQ660" s="61"/>
      <c r="WDR660" s="104"/>
      <c r="WDS660" s="60"/>
      <c r="WDT660" s="61"/>
      <c r="WDU660" s="104"/>
      <c r="WDV660" s="60"/>
      <c r="WDW660" s="61"/>
      <c r="WDX660" s="104"/>
      <c r="WDY660" s="60"/>
      <c r="WDZ660" s="61"/>
      <c r="WEA660" s="104"/>
      <c r="WEB660" s="60"/>
      <c r="WEC660" s="61"/>
      <c r="WED660" s="104"/>
      <c r="WEE660" s="60"/>
      <c r="WEF660" s="61"/>
      <c r="WEG660" s="104"/>
      <c r="WEH660" s="60"/>
      <c r="WEI660" s="61"/>
      <c r="WEJ660" s="104"/>
      <c r="WEK660" s="60"/>
      <c r="WEL660" s="61"/>
      <c r="WEM660" s="104"/>
      <c r="WEN660" s="60"/>
      <c r="WEO660" s="61"/>
      <c r="WEP660" s="104"/>
      <c r="WEQ660" s="60"/>
      <c r="WER660" s="61"/>
      <c r="WES660" s="104"/>
      <c r="WET660" s="60"/>
      <c r="WEU660" s="61"/>
      <c r="WEV660" s="104"/>
      <c r="WEW660" s="60"/>
      <c r="WEX660" s="61"/>
      <c r="WEY660" s="104"/>
      <c r="WEZ660" s="60"/>
      <c r="WFA660" s="61"/>
      <c r="WFB660" s="104"/>
      <c r="WFC660" s="60"/>
      <c r="WFD660" s="61"/>
      <c r="WFE660" s="104"/>
      <c r="WFF660" s="60"/>
      <c r="WFG660" s="61"/>
      <c r="WFH660" s="104"/>
      <c r="WFI660" s="60"/>
      <c r="WFJ660" s="61"/>
      <c r="WFK660" s="104"/>
      <c r="WFL660" s="60"/>
      <c r="WFM660" s="61"/>
      <c r="WFN660" s="104"/>
      <c r="WFO660" s="60"/>
      <c r="WFP660" s="61"/>
      <c r="WFQ660" s="104"/>
      <c r="WFR660" s="60"/>
      <c r="WFS660" s="61"/>
      <c r="WFT660" s="104"/>
      <c r="WFU660" s="60"/>
      <c r="WFV660" s="61"/>
      <c r="WFW660" s="104"/>
      <c r="WFX660" s="60"/>
      <c r="WFY660" s="61"/>
      <c r="WFZ660" s="104"/>
      <c r="WGA660" s="60"/>
      <c r="WGB660" s="61"/>
      <c r="WGC660" s="104"/>
      <c r="WGD660" s="60"/>
      <c r="WGE660" s="61"/>
      <c r="WGF660" s="104"/>
      <c r="WGG660" s="60"/>
      <c r="WGH660" s="61"/>
      <c r="WGI660" s="104"/>
      <c r="WGJ660" s="60"/>
      <c r="WGK660" s="61"/>
      <c r="WGL660" s="104"/>
      <c r="WGM660" s="60"/>
      <c r="WGN660" s="61"/>
      <c r="WGO660" s="104"/>
      <c r="WGP660" s="60"/>
      <c r="WGQ660" s="61"/>
      <c r="WGR660" s="104"/>
      <c r="WGS660" s="60"/>
      <c r="WGT660" s="61"/>
      <c r="WGU660" s="104"/>
      <c r="WGV660" s="60"/>
      <c r="WGW660" s="61"/>
      <c r="WGX660" s="104"/>
      <c r="WGY660" s="60"/>
      <c r="WGZ660" s="61"/>
      <c r="WHA660" s="104"/>
      <c r="WHB660" s="60"/>
      <c r="WHC660" s="61"/>
      <c r="WHD660" s="104"/>
      <c r="WHE660" s="60"/>
      <c r="WHF660" s="61"/>
      <c r="WHG660" s="104"/>
      <c r="WHH660" s="60"/>
      <c r="WHI660" s="61"/>
      <c r="WHJ660" s="104"/>
      <c r="WHK660" s="60"/>
      <c r="WHL660" s="61"/>
      <c r="WHM660" s="104"/>
      <c r="WHN660" s="60"/>
      <c r="WHO660" s="61"/>
      <c r="WHP660" s="104"/>
      <c r="WHQ660" s="60"/>
      <c r="WHR660" s="61"/>
      <c r="WHS660" s="104"/>
      <c r="WHT660" s="60"/>
      <c r="WHU660" s="61"/>
      <c r="WHV660" s="104"/>
      <c r="WHW660" s="60"/>
      <c r="WHX660" s="61"/>
      <c r="WHY660" s="104"/>
      <c r="WHZ660" s="60"/>
      <c r="WIA660" s="61"/>
      <c r="WIB660" s="104"/>
      <c r="WIC660" s="60"/>
      <c r="WID660" s="61"/>
      <c r="WIE660" s="104"/>
      <c r="WIF660" s="60"/>
      <c r="WIG660" s="61"/>
      <c r="WIH660" s="104"/>
      <c r="WII660" s="60"/>
      <c r="WIJ660" s="61"/>
      <c r="WIK660" s="104"/>
      <c r="WIL660" s="60"/>
      <c r="WIM660" s="61"/>
      <c r="WIN660" s="104"/>
      <c r="WIO660" s="60"/>
      <c r="WIP660" s="61"/>
      <c r="WIQ660" s="104"/>
      <c r="WIR660" s="60"/>
      <c r="WIS660" s="61"/>
      <c r="WIT660" s="104"/>
      <c r="WIU660" s="60"/>
      <c r="WIV660" s="61"/>
      <c r="WIW660" s="104"/>
      <c r="WIX660" s="60"/>
      <c r="WIY660" s="61"/>
      <c r="WIZ660" s="104"/>
      <c r="WJA660" s="60"/>
      <c r="WJB660" s="61"/>
      <c r="WJC660" s="104"/>
      <c r="WJD660" s="60"/>
      <c r="WJE660" s="61"/>
      <c r="WJF660" s="104"/>
      <c r="WJG660" s="60"/>
      <c r="WJH660" s="61"/>
      <c r="WJI660" s="104"/>
      <c r="WJJ660" s="60"/>
      <c r="WJK660" s="61"/>
      <c r="WJL660" s="104"/>
      <c r="WJM660" s="60"/>
      <c r="WJN660" s="61"/>
      <c r="WJO660" s="104"/>
      <c r="WJP660" s="60"/>
      <c r="WJQ660" s="61"/>
      <c r="WJR660" s="104"/>
      <c r="WJS660" s="60"/>
      <c r="WJT660" s="61"/>
      <c r="WJU660" s="104"/>
      <c r="WJV660" s="60"/>
      <c r="WJW660" s="61"/>
      <c r="WJX660" s="104"/>
      <c r="WJY660" s="60"/>
      <c r="WJZ660" s="61"/>
      <c r="WKA660" s="104"/>
      <c r="WKB660" s="60"/>
      <c r="WKC660" s="61"/>
      <c r="WKD660" s="104"/>
      <c r="WKE660" s="60"/>
      <c r="WKF660" s="61"/>
      <c r="WKG660" s="104"/>
      <c r="WKH660" s="60"/>
      <c r="WKI660" s="61"/>
      <c r="WKJ660" s="104"/>
      <c r="WKK660" s="60"/>
      <c r="WKL660" s="61"/>
      <c r="WKM660" s="104"/>
      <c r="WKN660" s="60"/>
      <c r="WKO660" s="61"/>
      <c r="WKP660" s="104"/>
      <c r="WKQ660" s="60"/>
      <c r="WKR660" s="61"/>
      <c r="WKS660" s="104"/>
      <c r="WKT660" s="60"/>
      <c r="WKU660" s="61"/>
      <c r="WKV660" s="104"/>
      <c r="WKW660" s="60"/>
      <c r="WKX660" s="61"/>
      <c r="WKY660" s="104"/>
      <c r="WKZ660" s="60"/>
      <c r="WLA660" s="61"/>
      <c r="WLB660" s="104"/>
      <c r="WLC660" s="60"/>
      <c r="WLD660" s="61"/>
      <c r="WLE660" s="104"/>
      <c r="WLF660" s="60"/>
      <c r="WLG660" s="61"/>
      <c r="WLH660" s="104"/>
      <c r="WLI660" s="60"/>
      <c r="WLJ660" s="61"/>
      <c r="WLK660" s="104"/>
      <c r="WLL660" s="60"/>
      <c r="WLM660" s="61"/>
      <c r="WLN660" s="104"/>
      <c r="WLO660" s="60"/>
      <c r="WLP660" s="61"/>
      <c r="WLQ660" s="104"/>
      <c r="WLR660" s="60"/>
      <c r="WLS660" s="61"/>
      <c r="WLT660" s="104"/>
      <c r="WLU660" s="60"/>
      <c r="WLV660" s="61"/>
      <c r="WLW660" s="104"/>
      <c r="WLX660" s="60"/>
      <c r="WLY660" s="61"/>
      <c r="WLZ660" s="104"/>
      <c r="WMA660" s="60"/>
      <c r="WMB660" s="61"/>
      <c r="WMC660" s="104"/>
      <c r="WMD660" s="60"/>
      <c r="WME660" s="61"/>
      <c r="WMF660" s="104"/>
      <c r="WMG660" s="60"/>
      <c r="WMH660" s="61"/>
      <c r="WMI660" s="104"/>
      <c r="WMJ660" s="60"/>
      <c r="WMK660" s="61"/>
      <c r="WML660" s="104"/>
      <c r="WMM660" s="60"/>
      <c r="WMN660" s="61"/>
      <c r="WMO660" s="104"/>
      <c r="WMP660" s="60"/>
      <c r="WMQ660" s="61"/>
      <c r="WMR660" s="104"/>
      <c r="WMS660" s="60"/>
      <c r="WMT660" s="61"/>
      <c r="WMU660" s="104"/>
      <c r="WMV660" s="60"/>
      <c r="WMW660" s="61"/>
      <c r="WMX660" s="104"/>
      <c r="WMY660" s="60"/>
      <c r="WMZ660" s="61"/>
      <c r="WNA660" s="104"/>
      <c r="WNB660" s="60"/>
      <c r="WNC660" s="61"/>
      <c r="WND660" s="104"/>
      <c r="WNE660" s="60"/>
      <c r="WNF660" s="61"/>
      <c r="WNG660" s="104"/>
      <c r="WNH660" s="60"/>
      <c r="WNI660" s="61"/>
      <c r="WNJ660" s="104"/>
      <c r="WNK660" s="60"/>
      <c r="WNL660" s="61"/>
      <c r="WNM660" s="104"/>
      <c r="WNN660" s="60"/>
      <c r="WNO660" s="61"/>
      <c r="WNP660" s="104"/>
      <c r="WNQ660" s="60"/>
      <c r="WNR660" s="61"/>
      <c r="WNS660" s="104"/>
      <c r="WNT660" s="60"/>
      <c r="WNU660" s="61"/>
      <c r="WNV660" s="104"/>
      <c r="WNW660" s="60"/>
      <c r="WNX660" s="61"/>
      <c r="WNY660" s="104"/>
      <c r="WNZ660" s="60"/>
      <c r="WOA660" s="61"/>
      <c r="WOB660" s="104"/>
      <c r="WOC660" s="60"/>
      <c r="WOD660" s="61"/>
      <c r="WOE660" s="104"/>
      <c r="WOF660" s="60"/>
      <c r="WOG660" s="61"/>
      <c r="WOH660" s="104"/>
      <c r="WOI660" s="60"/>
      <c r="WOJ660" s="61"/>
      <c r="WOK660" s="104"/>
      <c r="WOL660" s="60"/>
      <c r="WOM660" s="61"/>
      <c r="WON660" s="104"/>
      <c r="WOO660" s="60"/>
      <c r="WOP660" s="61"/>
      <c r="WOQ660" s="104"/>
      <c r="WOR660" s="60"/>
      <c r="WOS660" s="61"/>
      <c r="WOT660" s="104"/>
      <c r="WOU660" s="60"/>
      <c r="WOV660" s="61"/>
      <c r="WOW660" s="104"/>
      <c r="WOX660" s="60"/>
      <c r="WOY660" s="61"/>
      <c r="WOZ660" s="104"/>
      <c r="WPA660" s="60"/>
      <c r="WPB660" s="61"/>
      <c r="WPC660" s="104"/>
      <c r="WPD660" s="60"/>
      <c r="WPE660" s="61"/>
      <c r="WPF660" s="104"/>
      <c r="WPG660" s="60"/>
      <c r="WPH660" s="61"/>
      <c r="WPI660" s="104"/>
      <c r="WPJ660" s="60"/>
      <c r="WPK660" s="61"/>
      <c r="WPL660" s="104"/>
      <c r="WPM660" s="60"/>
      <c r="WPN660" s="61"/>
      <c r="WPO660" s="104"/>
      <c r="WPP660" s="60"/>
      <c r="WPQ660" s="61"/>
      <c r="WPR660" s="104"/>
      <c r="WPS660" s="60"/>
      <c r="WPT660" s="61"/>
      <c r="WPU660" s="104"/>
      <c r="WPV660" s="60"/>
      <c r="WPW660" s="61"/>
      <c r="WPX660" s="104"/>
      <c r="WPY660" s="60"/>
      <c r="WPZ660" s="61"/>
      <c r="WQA660" s="104"/>
      <c r="WQB660" s="60"/>
      <c r="WQC660" s="61"/>
      <c r="WQD660" s="104"/>
      <c r="WQE660" s="60"/>
      <c r="WQF660" s="61"/>
      <c r="WQG660" s="104"/>
      <c r="WQH660" s="60"/>
      <c r="WQI660" s="61"/>
      <c r="WQJ660" s="104"/>
      <c r="WQK660" s="60"/>
      <c r="WQL660" s="61"/>
      <c r="WQM660" s="104"/>
      <c r="WQN660" s="60"/>
      <c r="WQO660" s="61"/>
      <c r="WQP660" s="104"/>
      <c r="WQQ660" s="60"/>
      <c r="WQR660" s="61"/>
      <c r="WQS660" s="104"/>
      <c r="WQT660" s="60"/>
      <c r="WQU660" s="61"/>
      <c r="WQV660" s="104"/>
      <c r="WQW660" s="60"/>
      <c r="WQX660" s="61"/>
      <c r="WQY660" s="104"/>
      <c r="WQZ660" s="60"/>
      <c r="WRA660" s="61"/>
      <c r="WRB660" s="104"/>
      <c r="WRC660" s="60"/>
      <c r="WRD660" s="61"/>
      <c r="WRE660" s="104"/>
      <c r="WRF660" s="60"/>
      <c r="WRG660" s="61"/>
      <c r="WRH660" s="104"/>
      <c r="WRI660" s="60"/>
      <c r="WRJ660" s="61"/>
      <c r="WRK660" s="104"/>
      <c r="WRL660" s="60"/>
      <c r="WRM660" s="61"/>
      <c r="WRN660" s="104"/>
      <c r="WRO660" s="60"/>
      <c r="WRP660" s="61"/>
      <c r="WRQ660" s="104"/>
      <c r="WRR660" s="60"/>
      <c r="WRS660" s="61"/>
      <c r="WRT660" s="104"/>
      <c r="WRU660" s="60"/>
      <c r="WRV660" s="61"/>
      <c r="WRW660" s="104"/>
      <c r="WRX660" s="60"/>
      <c r="WRY660" s="61"/>
      <c r="WRZ660" s="104"/>
      <c r="WSA660" s="60"/>
      <c r="WSB660" s="61"/>
      <c r="WSC660" s="104"/>
      <c r="WSD660" s="60"/>
      <c r="WSE660" s="61"/>
      <c r="WSF660" s="104"/>
      <c r="WSG660" s="60"/>
      <c r="WSH660" s="61"/>
      <c r="WSI660" s="104"/>
      <c r="WSJ660" s="60"/>
      <c r="WSK660" s="61"/>
      <c r="WSL660" s="104"/>
      <c r="WSM660" s="60"/>
      <c r="WSN660" s="61"/>
      <c r="WSO660" s="104"/>
      <c r="WSP660" s="60"/>
      <c r="WSQ660" s="61"/>
      <c r="WSR660" s="104"/>
      <c r="WSS660" s="60"/>
      <c r="WST660" s="61"/>
      <c r="WSU660" s="104"/>
      <c r="WSV660" s="60"/>
      <c r="WSW660" s="61"/>
      <c r="WSX660" s="104"/>
      <c r="WSY660" s="60"/>
      <c r="WSZ660" s="61"/>
      <c r="WTA660" s="104"/>
      <c r="WTB660" s="60"/>
      <c r="WTC660" s="61"/>
      <c r="WTD660" s="104"/>
      <c r="WTE660" s="60"/>
      <c r="WTF660" s="61"/>
      <c r="WTG660" s="104"/>
      <c r="WTH660" s="60"/>
      <c r="WTI660" s="61"/>
      <c r="WTJ660" s="104"/>
      <c r="WTK660" s="60"/>
      <c r="WTL660" s="61"/>
      <c r="WTM660" s="104"/>
      <c r="WTN660" s="60"/>
      <c r="WTO660" s="61"/>
      <c r="WTP660" s="104"/>
      <c r="WTQ660" s="60"/>
      <c r="WTR660" s="61"/>
      <c r="WTS660" s="104"/>
      <c r="WTT660" s="60"/>
      <c r="WTU660" s="61"/>
      <c r="WTV660" s="104"/>
      <c r="WTW660" s="60"/>
      <c r="WTX660" s="61"/>
      <c r="WTY660" s="104"/>
      <c r="WTZ660" s="60"/>
      <c r="WUA660" s="61"/>
      <c r="WUB660" s="104"/>
      <c r="WUC660" s="60"/>
      <c r="WUD660" s="61"/>
      <c r="WUE660" s="104"/>
      <c r="WUF660" s="60"/>
      <c r="WUG660" s="61"/>
      <c r="WUH660" s="104"/>
      <c r="WUI660" s="60"/>
      <c r="WUJ660" s="61"/>
      <c r="WUK660" s="104"/>
      <c r="WUL660" s="60"/>
      <c r="WUM660" s="61"/>
      <c r="WUN660" s="104"/>
      <c r="WUO660" s="60"/>
      <c r="WUP660" s="61"/>
      <c r="WUQ660" s="104"/>
      <c r="WUR660" s="60"/>
      <c r="WUS660" s="61"/>
      <c r="WUT660" s="104"/>
      <c r="WUU660" s="60"/>
      <c r="WUV660" s="61"/>
      <c r="WUW660" s="104"/>
      <c r="WUX660" s="60"/>
      <c r="WUY660" s="61"/>
      <c r="WUZ660" s="104"/>
      <c r="WVA660" s="60"/>
      <c r="WVB660" s="61"/>
      <c r="WVC660" s="104"/>
      <c r="WVD660" s="60"/>
      <c r="WVE660" s="61"/>
      <c r="WVF660" s="104"/>
      <c r="WVG660" s="60"/>
      <c r="WVH660" s="61"/>
      <c r="WVI660" s="104"/>
      <c r="WVJ660" s="60"/>
      <c r="WVK660" s="61"/>
      <c r="WVL660" s="104"/>
      <c r="WVM660" s="60"/>
      <c r="WVN660" s="61"/>
      <c r="WVO660" s="104"/>
      <c r="WVP660" s="60"/>
      <c r="WVQ660" s="61"/>
      <c r="WVR660" s="104"/>
      <c r="WVS660" s="60"/>
      <c r="WVT660" s="61"/>
      <c r="WVU660" s="104"/>
      <c r="WVV660" s="60"/>
      <c r="WVW660" s="61"/>
      <c r="WVX660" s="104"/>
      <c r="WVY660" s="60"/>
      <c r="WVZ660" s="61"/>
      <c r="WWA660" s="104"/>
      <c r="WWB660" s="60"/>
      <c r="WWC660" s="61"/>
      <c r="WWD660" s="104"/>
      <c r="WWE660" s="60"/>
      <c r="WWF660" s="61"/>
      <c r="WWG660" s="104"/>
      <c r="WWH660" s="60"/>
      <c r="WWI660" s="61"/>
      <c r="WWJ660" s="104"/>
      <c r="WWK660" s="60"/>
      <c r="WWL660" s="61"/>
      <c r="WWM660" s="104"/>
      <c r="WWN660" s="60"/>
      <c r="WWO660" s="61"/>
      <c r="WWP660" s="104"/>
      <c r="WWQ660" s="60"/>
      <c r="WWR660" s="61"/>
      <c r="WWS660" s="104"/>
      <c r="WWT660" s="60"/>
      <c r="WWU660" s="61"/>
      <c r="WWV660" s="104"/>
      <c r="WWW660" s="60"/>
      <c r="WWX660" s="61"/>
      <c r="WWY660" s="104"/>
      <c r="WWZ660" s="60"/>
      <c r="WXA660" s="61"/>
      <c r="WXB660" s="104"/>
      <c r="WXC660" s="60"/>
      <c r="WXD660" s="61"/>
      <c r="WXE660" s="104"/>
      <c r="WXF660" s="60"/>
      <c r="WXG660" s="61"/>
      <c r="WXH660" s="104"/>
      <c r="WXI660" s="60"/>
      <c r="WXJ660" s="61"/>
      <c r="WXK660" s="104"/>
      <c r="WXL660" s="60"/>
      <c r="WXM660" s="61"/>
      <c r="WXN660" s="104"/>
      <c r="WXO660" s="60"/>
      <c r="WXP660" s="61"/>
      <c r="WXQ660" s="104"/>
      <c r="WXR660" s="60"/>
      <c r="WXS660" s="61"/>
      <c r="WXT660" s="104"/>
      <c r="WXU660" s="60"/>
      <c r="WXV660" s="61"/>
      <c r="WXW660" s="104"/>
      <c r="WXX660" s="60"/>
      <c r="WXY660" s="61"/>
      <c r="WXZ660" s="104"/>
      <c r="WYA660" s="60"/>
      <c r="WYB660" s="61"/>
      <c r="WYC660" s="104"/>
      <c r="WYD660" s="60"/>
      <c r="WYE660" s="61"/>
      <c r="WYF660" s="104"/>
      <c r="WYG660" s="60"/>
      <c r="WYH660" s="61"/>
      <c r="WYI660" s="104"/>
      <c r="WYJ660" s="60"/>
      <c r="WYK660" s="61"/>
      <c r="WYL660" s="104"/>
      <c r="WYM660" s="60"/>
      <c r="WYN660" s="61"/>
      <c r="WYO660" s="104"/>
      <c r="WYP660" s="60"/>
      <c r="WYQ660" s="61"/>
      <c r="WYR660" s="104"/>
      <c r="WYS660" s="60"/>
      <c r="WYT660" s="61"/>
      <c r="WYU660" s="104"/>
      <c r="WYV660" s="60"/>
      <c r="WYW660" s="61"/>
      <c r="WYX660" s="104"/>
      <c r="WYY660" s="60"/>
      <c r="WYZ660" s="61"/>
      <c r="WZA660" s="104"/>
      <c r="WZB660" s="60"/>
      <c r="WZC660" s="61"/>
      <c r="WZD660" s="104"/>
      <c r="WZE660" s="60"/>
      <c r="WZF660" s="61"/>
      <c r="WZG660" s="104"/>
      <c r="WZH660" s="60"/>
      <c r="WZI660" s="61"/>
      <c r="WZJ660" s="104"/>
      <c r="WZK660" s="60"/>
      <c r="WZL660" s="61"/>
      <c r="WZM660" s="104"/>
      <c r="WZN660" s="60"/>
      <c r="WZO660" s="61"/>
      <c r="WZP660" s="104"/>
      <c r="WZQ660" s="60"/>
      <c r="WZR660" s="61"/>
      <c r="WZS660" s="104"/>
      <c r="WZT660" s="60"/>
      <c r="WZU660" s="61"/>
      <c r="WZV660" s="104"/>
      <c r="WZW660" s="60"/>
      <c r="WZX660" s="61"/>
      <c r="WZY660" s="104"/>
      <c r="WZZ660" s="60"/>
      <c r="XAA660" s="61"/>
      <c r="XAB660" s="104"/>
      <c r="XAC660" s="60"/>
      <c r="XAD660" s="61"/>
      <c r="XAE660" s="104"/>
      <c r="XAF660" s="60"/>
      <c r="XAG660" s="61"/>
      <c r="XAH660" s="104"/>
      <c r="XAI660" s="60"/>
      <c r="XAJ660" s="61"/>
      <c r="XAK660" s="104"/>
      <c r="XAL660" s="60"/>
      <c r="XAM660" s="61"/>
      <c r="XAN660" s="104"/>
      <c r="XAO660" s="60"/>
      <c r="XAP660" s="61"/>
      <c r="XAQ660" s="104"/>
      <c r="XAR660" s="60"/>
      <c r="XAS660" s="61"/>
      <c r="XAT660" s="104"/>
      <c r="XAU660" s="60"/>
      <c r="XAV660" s="61"/>
      <c r="XAW660" s="104"/>
      <c r="XAX660" s="60"/>
      <c r="XAY660" s="61"/>
      <c r="XAZ660" s="104"/>
      <c r="XBA660" s="60"/>
      <c r="XBB660" s="61"/>
      <c r="XBC660" s="104"/>
      <c r="XBD660" s="60"/>
      <c r="XBE660" s="61"/>
      <c r="XBF660" s="104"/>
      <c r="XBG660" s="60"/>
      <c r="XBH660" s="61"/>
      <c r="XBI660" s="104"/>
      <c r="XBJ660" s="60"/>
      <c r="XBK660" s="61"/>
      <c r="XBL660" s="104"/>
      <c r="XBM660" s="60"/>
      <c r="XBN660" s="61"/>
      <c r="XBO660" s="104"/>
      <c r="XBP660" s="60"/>
      <c r="XBQ660" s="61"/>
      <c r="XBR660" s="104"/>
      <c r="XBS660" s="60"/>
      <c r="XBT660" s="61"/>
      <c r="XBU660" s="104"/>
      <c r="XBV660" s="60"/>
      <c r="XBW660" s="61"/>
      <c r="XBX660" s="104"/>
      <c r="XBY660" s="60"/>
      <c r="XBZ660" s="61"/>
      <c r="XCA660" s="104"/>
      <c r="XCB660" s="60"/>
      <c r="XCC660" s="61"/>
      <c r="XCD660" s="104"/>
      <c r="XCE660" s="60"/>
      <c r="XCF660" s="61"/>
      <c r="XCG660" s="104"/>
      <c r="XCH660" s="60"/>
      <c r="XCI660" s="61"/>
      <c r="XCJ660" s="104"/>
      <c r="XCK660" s="60"/>
      <c r="XCL660" s="61"/>
      <c r="XCM660" s="104"/>
      <c r="XCN660" s="60"/>
      <c r="XCO660" s="61"/>
      <c r="XCP660" s="104"/>
      <c r="XCQ660" s="60"/>
      <c r="XCR660" s="61"/>
      <c r="XCS660" s="104"/>
      <c r="XCT660" s="60"/>
      <c r="XCU660" s="61"/>
      <c r="XCV660" s="104"/>
      <c r="XCW660" s="60"/>
      <c r="XCX660" s="61"/>
      <c r="XCY660" s="104"/>
      <c r="XCZ660" s="60"/>
      <c r="XDA660" s="61"/>
      <c r="XDB660" s="104"/>
      <c r="XDC660" s="60"/>
      <c r="XDD660" s="61"/>
      <c r="XDE660" s="104"/>
      <c r="XDF660" s="60"/>
      <c r="XDG660" s="61"/>
      <c r="XDH660" s="104"/>
      <c r="XDI660" s="60"/>
      <c r="XDJ660" s="61"/>
      <c r="XDK660" s="104"/>
      <c r="XDL660" s="60"/>
      <c r="XDM660" s="61"/>
      <c r="XDN660" s="104"/>
      <c r="XDO660" s="60"/>
      <c r="XDP660" s="61"/>
      <c r="XDQ660" s="104"/>
      <c r="XDR660" s="60"/>
      <c r="XDS660" s="61"/>
      <c r="XDT660" s="104"/>
      <c r="XDU660" s="60"/>
      <c r="XDV660" s="61"/>
      <c r="XDW660" s="104"/>
      <c r="XDX660" s="60"/>
      <c r="XDY660" s="61"/>
      <c r="XDZ660" s="104"/>
      <c r="XEA660" s="60"/>
      <c r="XEB660" s="61"/>
      <c r="XEC660" s="104"/>
      <c r="XED660" s="60"/>
      <c r="XEE660" s="61"/>
      <c r="XEF660" s="104"/>
      <c r="XEG660" s="60"/>
      <c r="XEH660" s="61"/>
      <c r="XEI660" s="104"/>
      <c r="XEJ660" s="60"/>
      <c r="XEK660" s="61"/>
      <c r="XEL660" s="104"/>
      <c r="XEM660" s="60"/>
      <c r="XEN660" s="61"/>
      <c r="XEO660" s="104"/>
      <c r="XEP660" s="60"/>
      <c r="XEQ660" s="61"/>
      <c r="XER660" s="104"/>
      <c r="XES660" s="60"/>
      <c r="XET660" s="61"/>
      <c r="XEU660" s="104"/>
      <c r="XEV660" s="60"/>
      <c r="XEW660" s="61"/>
      <c r="XEX660" s="104"/>
      <c r="XEY660" s="60"/>
      <c r="XEZ660" s="61"/>
      <c r="XFA660" s="104"/>
      <c r="XFB660" s="60"/>
      <c r="XFC660" s="61"/>
      <c r="XFD660" s="104"/>
    </row>
    <row r="661" spans="1:16384" s="259" customFormat="1" ht="18" customHeight="1">
      <c r="A661" s="121"/>
      <c r="B661" s="107"/>
      <c r="C661" s="108"/>
      <c r="D661" s="105"/>
      <c r="E661" s="43" t="s">
        <v>329</v>
      </c>
      <c r="F661" s="44" t="s">
        <v>347</v>
      </c>
      <c r="G661" s="271">
        <v>1</v>
      </c>
      <c r="H661" s="70">
        <v>30</v>
      </c>
      <c r="I661" s="79">
        <v>0</v>
      </c>
      <c r="J661" s="106">
        <v>40</v>
      </c>
      <c r="K661" s="87">
        <f t="shared" ref="K661:K679" si="41">IF(OR(LEFT(E661,2)="ĐA",LEFT(E661,2)="DA",LEFT(E661,5)="Đồ án",LEFT(E661,5)="Đồán ",LEFT(E661,9)="Sinh hoạt",LEFT(E661,9)="sinh hoạt",LEFT(E661,6)="Cố vấn",LEFT(E661,6)="cố vấn",LEFT(E661,4)="cvht",LEFT(E661,4)="CVHT",LEFT(E661,4)="shcn",LEFT(E661,4)="SHCN"),0,(IF(AND(H661&gt;0,J661&gt;0),IF(J661&gt;60,1.3,IF(J661&gt;35,1.2,1)),0)))</f>
        <v>1.2</v>
      </c>
      <c r="L661" s="87">
        <f t="shared" ref="L661:L679" si="42">IF(OR(LEFT(E661,2)="ĐA",LEFT(E661,2)="DA",LEFT(E661,5)="Đồ án",LEFT(E661,5)="Đồán "),0,IF(AND(J661&gt;0,I661&gt;0),IF(AND(OR(LEFT(E661,4)="GDQP",LEFT(E661,4)="gdqp",LEFT(E661,19)="Giáo dục quốc phòng"),J661&gt;50),1.3,IF(J661&gt;35,1.2,IF(J661&gt;29,1.1,1))),0))</f>
        <v>0</v>
      </c>
      <c r="M661" s="46">
        <f t="shared" ref="M661:M679" si="43">ROUND(IF(OR(LEFT(E661,2)="ĐA",LEFT(E661,2)="DA",LEFT(E661,5)="Đồ án",LEFT(E661,5)="Đồán "),J661*0.5,(IF(H661&gt;0,H661*K661,"0")+IF(I661&gt;0,(I661*0.75)*L661,"0"))),1)</f>
        <v>36</v>
      </c>
      <c r="N661" s="369"/>
      <c r="O661" s="356"/>
      <c r="P661" s="354"/>
      <c r="Q661" s="356"/>
      <c r="R661" s="354"/>
      <c r="S661" s="360"/>
      <c r="T661" s="337"/>
      <c r="U661" s="360"/>
      <c r="V661" s="337"/>
      <c r="W661" s="261"/>
      <c r="X661" s="337"/>
      <c r="Y661" s="337"/>
      <c r="Z661" s="337"/>
      <c r="AA661" s="337"/>
      <c r="AB661" s="337"/>
      <c r="AC661" s="337"/>
      <c r="AD661" s="83"/>
    </row>
    <row r="662" spans="1:16384" s="259" customFormat="1" ht="18" customHeight="1">
      <c r="A662" s="121"/>
      <c r="B662" s="107"/>
      <c r="C662" s="108"/>
      <c r="D662" s="105"/>
      <c r="E662" s="43" t="s">
        <v>329</v>
      </c>
      <c r="F662" s="44" t="s">
        <v>348</v>
      </c>
      <c r="G662" s="271">
        <v>1</v>
      </c>
      <c r="H662" s="70">
        <v>30</v>
      </c>
      <c r="I662" s="79">
        <v>0</v>
      </c>
      <c r="J662" s="106">
        <v>40</v>
      </c>
      <c r="K662" s="87">
        <f t="shared" si="41"/>
        <v>1.2</v>
      </c>
      <c r="L662" s="87">
        <f t="shared" si="42"/>
        <v>0</v>
      </c>
      <c r="M662" s="46">
        <f t="shared" si="43"/>
        <v>36</v>
      </c>
      <c r="N662" s="369"/>
      <c r="O662" s="356"/>
      <c r="P662" s="354"/>
      <c r="Q662" s="356"/>
      <c r="R662" s="354"/>
      <c r="S662" s="360"/>
      <c r="T662" s="337"/>
      <c r="U662" s="360"/>
      <c r="V662" s="337"/>
      <c r="W662" s="261"/>
      <c r="X662" s="337"/>
      <c r="Y662" s="337"/>
      <c r="Z662" s="337"/>
      <c r="AA662" s="337"/>
      <c r="AB662" s="337"/>
      <c r="AC662" s="337"/>
      <c r="AD662" s="83"/>
    </row>
    <row r="663" spans="1:16384" s="259" customFormat="1" ht="18" hidden="1" customHeight="1">
      <c r="A663" s="121"/>
      <c r="B663" s="107"/>
      <c r="C663" s="108"/>
      <c r="D663" s="105"/>
      <c r="E663" s="43"/>
      <c r="F663" s="44"/>
      <c r="G663" s="271"/>
      <c r="H663" s="70"/>
      <c r="I663" s="79"/>
      <c r="J663" s="106"/>
      <c r="K663" s="87">
        <f t="shared" si="41"/>
        <v>0</v>
      </c>
      <c r="L663" s="87">
        <f t="shared" si="42"/>
        <v>0</v>
      </c>
      <c r="M663" s="46">
        <f t="shared" si="43"/>
        <v>0</v>
      </c>
      <c r="N663" s="369"/>
      <c r="O663" s="356"/>
      <c r="P663" s="354"/>
      <c r="Q663" s="356"/>
      <c r="R663" s="354"/>
      <c r="S663" s="360"/>
      <c r="T663" s="337"/>
      <c r="U663" s="360"/>
      <c r="V663" s="337"/>
      <c r="W663" s="261"/>
      <c r="X663" s="337"/>
      <c r="Y663" s="337"/>
      <c r="Z663" s="337"/>
      <c r="AA663" s="337"/>
      <c r="AB663" s="337"/>
      <c r="AC663" s="337"/>
      <c r="AD663" s="83"/>
    </row>
    <row r="664" spans="1:16384" s="259" customFormat="1" ht="18" hidden="1" customHeight="1">
      <c r="A664" s="121"/>
      <c r="B664" s="107"/>
      <c r="C664" s="108"/>
      <c r="D664" s="105"/>
      <c r="E664" s="43"/>
      <c r="F664" s="44"/>
      <c r="G664" s="271"/>
      <c r="H664" s="70"/>
      <c r="I664" s="79"/>
      <c r="J664" s="106"/>
      <c r="K664" s="87">
        <f t="shared" si="41"/>
        <v>0</v>
      </c>
      <c r="L664" s="87">
        <f t="shared" si="42"/>
        <v>0</v>
      </c>
      <c r="M664" s="46">
        <f t="shared" si="43"/>
        <v>0</v>
      </c>
      <c r="N664" s="369"/>
      <c r="O664" s="356"/>
      <c r="P664" s="354"/>
      <c r="Q664" s="356"/>
      <c r="R664" s="354"/>
      <c r="S664" s="360"/>
      <c r="T664" s="337"/>
      <c r="U664" s="360"/>
      <c r="V664" s="337"/>
      <c r="W664" s="261"/>
      <c r="X664" s="337"/>
      <c r="Y664" s="337"/>
      <c r="Z664" s="337"/>
      <c r="AA664" s="337"/>
      <c r="AB664" s="337"/>
      <c r="AC664" s="337"/>
      <c r="AD664" s="83"/>
    </row>
    <row r="665" spans="1:16384" s="259" customFormat="1" ht="18" hidden="1" customHeight="1">
      <c r="A665" s="121"/>
      <c r="B665" s="107"/>
      <c r="C665" s="108"/>
      <c r="D665" s="105"/>
      <c r="E665" s="43"/>
      <c r="F665" s="44"/>
      <c r="G665" s="271"/>
      <c r="H665" s="70"/>
      <c r="I665" s="79"/>
      <c r="J665" s="106"/>
      <c r="K665" s="87">
        <f t="shared" si="41"/>
        <v>0</v>
      </c>
      <c r="L665" s="87">
        <f t="shared" si="42"/>
        <v>0</v>
      </c>
      <c r="M665" s="46">
        <f t="shared" si="43"/>
        <v>0</v>
      </c>
      <c r="N665" s="369"/>
      <c r="O665" s="356"/>
      <c r="P665" s="354"/>
      <c r="Q665" s="356"/>
      <c r="R665" s="354"/>
      <c r="S665" s="360"/>
      <c r="T665" s="337"/>
      <c r="U665" s="360"/>
      <c r="V665" s="337"/>
      <c r="W665" s="261"/>
      <c r="X665" s="337"/>
      <c r="Y665" s="337"/>
      <c r="Z665" s="337"/>
      <c r="AA665" s="337"/>
      <c r="AB665" s="337"/>
      <c r="AC665" s="337"/>
      <c r="AD665" s="83"/>
    </row>
    <row r="666" spans="1:16384" s="259" customFormat="1" ht="18" hidden="1" customHeight="1">
      <c r="A666" s="121"/>
      <c r="B666" s="107"/>
      <c r="C666" s="108"/>
      <c r="D666" s="105"/>
      <c r="E666" s="43"/>
      <c r="F666" s="44"/>
      <c r="G666" s="271"/>
      <c r="H666" s="70"/>
      <c r="I666" s="79"/>
      <c r="J666" s="106"/>
      <c r="K666" s="87">
        <f t="shared" si="41"/>
        <v>0</v>
      </c>
      <c r="L666" s="87">
        <f t="shared" si="42"/>
        <v>0</v>
      </c>
      <c r="M666" s="46">
        <f t="shared" si="43"/>
        <v>0</v>
      </c>
      <c r="N666" s="369"/>
      <c r="O666" s="356"/>
      <c r="P666" s="354"/>
      <c r="Q666" s="356"/>
      <c r="R666" s="354"/>
      <c r="S666" s="360"/>
      <c r="T666" s="337"/>
      <c r="U666" s="360"/>
      <c r="V666" s="337"/>
      <c r="W666" s="261"/>
      <c r="X666" s="337"/>
      <c r="Y666" s="337"/>
      <c r="Z666" s="337"/>
      <c r="AA666" s="337"/>
      <c r="AB666" s="337"/>
      <c r="AC666" s="337"/>
      <c r="AD666" s="83"/>
    </row>
    <row r="667" spans="1:16384" s="259" customFormat="1" ht="18" hidden="1" customHeight="1">
      <c r="A667" s="121"/>
      <c r="B667" s="107"/>
      <c r="C667" s="108"/>
      <c r="D667" s="105"/>
      <c r="E667" s="43"/>
      <c r="F667" s="44"/>
      <c r="G667" s="271"/>
      <c r="H667" s="70"/>
      <c r="I667" s="79"/>
      <c r="J667" s="106"/>
      <c r="K667" s="87">
        <f t="shared" si="41"/>
        <v>0</v>
      </c>
      <c r="L667" s="87">
        <f t="shared" si="42"/>
        <v>0</v>
      </c>
      <c r="M667" s="46">
        <f t="shared" si="43"/>
        <v>0</v>
      </c>
      <c r="N667" s="369"/>
      <c r="O667" s="356"/>
      <c r="P667" s="354"/>
      <c r="Q667" s="356"/>
      <c r="R667" s="354"/>
      <c r="S667" s="360"/>
      <c r="T667" s="337"/>
      <c r="U667" s="360"/>
      <c r="V667" s="337"/>
      <c r="W667" s="261"/>
      <c r="X667" s="337"/>
      <c r="Y667" s="337"/>
      <c r="Z667" s="337"/>
      <c r="AA667" s="337"/>
      <c r="AB667" s="337"/>
      <c r="AC667" s="337"/>
      <c r="AD667" s="83"/>
    </row>
    <row r="668" spans="1:16384" s="259" customFormat="1" ht="18" hidden="1" customHeight="1">
      <c r="A668" s="121"/>
      <c r="B668" s="107"/>
      <c r="C668" s="108"/>
      <c r="D668" s="105"/>
      <c r="E668" s="43"/>
      <c r="F668" s="44"/>
      <c r="G668" s="271"/>
      <c r="H668" s="70"/>
      <c r="I668" s="79"/>
      <c r="J668" s="106"/>
      <c r="K668" s="87">
        <f t="shared" si="41"/>
        <v>0</v>
      </c>
      <c r="L668" s="87">
        <f t="shared" si="42"/>
        <v>0</v>
      </c>
      <c r="M668" s="46">
        <f t="shared" si="43"/>
        <v>0</v>
      </c>
      <c r="N668" s="369"/>
      <c r="O668" s="356"/>
      <c r="P668" s="354"/>
      <c r="Q668" s="356"/>
      <c r="R668" s="354"/>
      <c r="S668" s="360"/>
      <c r="T668" s="337"/>
      <c r="U668" s="360"/>
      <c r="V668" s="337"/>
      <c r="W668" s="261"/>
      <c r="X668" s="337"/>
      <c r="Y668" s="337"/>
      <c r="Z668" s="337"/>
      <c r="AA668" s="337"/>
      <c r="AB668" s="337"/>
      <c r="AC668" s="337"/>
      <c r="AD668" s="83"/>
    </row>
    <row r="669" spans="1:16384" s="259" customFormat="1" ht="18" hidden="1" customHeight="1">
      <c r="A669" s="121"/>
      <c r="B669" s="107"/>
      <c r="C669" s="108"/>
      <c r="D669" s="105"/>
      <c r="E669" s="43"/>
      <c r="F669" s="44"/>
      <c r="G669" s="271"/>
      <c r="H669" s="70"/>
      <c r="I669" s="79"/>
      <c r="J669" s="106"/>
      <c r="K669" s="87">
        <f t="shared" si="41"/>
        <v>0</v>
      </c>
      <c r="L669" s="87">
        <f t="shared" si="42"/>
        <v>0</v>
      </c>
      <c r="M669" s="46">
        <f t="shared" si="43"/>
        <v>0</v>
      </c>
      <c r="N669" s="369"/>
      <c r="O669" s="356"/>
      <c r="P669" s="354"/>
      <c r="Q669" s="356"/>
      <c r="R669" s="354"/>
      <c r="S669" s="360"/>
      <c r="T669" s="337"/>
      <c r="U669" s="360"/>
      <c r="V669" s="337"/>
      <c r="W669" s="261"/>
      <c r="X669" s="337"/>
      <c r="Y669" s="337"/>
      <c r="Z669" s="337"/>
      <c r="AA669" s="337"/>
      <c r="AB669" s="337"/>
      <c r="AC669" s="337"/>
      <c r="AD669" s="83"/>
    </row>
    <row r="670" spans="1:16384" ht="18" customHeight="1">
      <c r="A670" s="104">
        <v>37</v>
      </c>
      <c r="B670" s="60" t="s">
        <v>524</v>
      </c>
      <c r="C670" s="61"/>
      <c r="D670" s="64"/>
      <c r="E670" s="43" t="s">
        <v>426</v>
      </c>
      <c r="F670" s="44" t="s">
        <v>324</v>
      </c>
      <c r="G670" s="86">
        <v>2</v>
      </c>
      <c r="H670" s="70">
        <v>30</v>
      </c>
      <c r="I670" s="79">
        <v>30</v>
      </c>
      <c r="J670" s="106">
        <v>40</v>
      </c>
      <c r="K670" s="87">
        <f t="shared" si="41"/>
        <v>1.2</v>
      </c>
      <c r="L670" s="87">
        <f t="shared" si="42"/>
        <v>1.2</v>
      </c>
      <c r="M670" s="46">
        <f t="shared" si="43"/>
        <v>63</v>
      </c>
      <c r="N670" s="368"/>
      <c r="O670" s="355"/>
      <c r="P670" s="353">
        <f>SUM(M670:M677)</f>
        <v>639</v>
      </c>
      <c r="Q670" s="355"/>
      <c r="R670" s="353"/>
      <c r="S670" s="359"/>
      <c r="T670" s="355"/>
      <c r="U670" s="359"/>
      <c r="V670" s="355"/>
      <c r="W670" s="260"/>
      <c r="X670" s="355"/>
      <c r="Y670" s="353"/>
      <c r="Z670" s="351"/>
      <c r="AA670" s="351"/>
      <c r="AB670" s="362"/>
      <c r="AC670" s="364">
        <f>P670</f>
        <v>639</v>
      </c>
      <c r="AD670" s="83"/>
    </row>
    <row r="671" spans="1:16384" ht="18" customHeight="1">
      <c r="A671" s="90"/>
      <c r="B671" s="109"/>
      <c r="C671" s="110"/>
      <c r="D671" s="64"/>
      <c r="E671" s="92" t="s">
        <v>426</v>
      </c>
      <c r="F671" s="44" t="s">
        <v>325</v>
      </c>
      <c r="G671" s="69">
        <v>2</v>
      </c>
      <c r="H671" s="70">
        <v>30</v>
      </c>
      <c r="I671" s="79">
        <v>30</v>
      </c>
      <c r="J671" s="106">
        <v>40</v>
      </c>
      <c r="K671" s="87">
        <f t="shared" si="41"/>
        <v>1.2</v>
      </c>
      <c r="L671" s="87">
        <f t="shared" si="42"/>
        <v>1.2</v>
      </c>
      <c r="M671" s="46">
        <f t="shared" si="43"/>
        <v>63</v>
      </c>
      <c r="N671" s="369"/>
      <c r="O671" s="356"/>
      <c r="P671" s="354"/>
      <c r="Q671" s="356"/>
      <c r="R671" s="354"/>
      <c r="S671" s="360"/>
      <c r="T671" s="356"/>
      <c r="U671" s="360"/>
      <c r="V671" s="356"/>
      <c r="W671" s="261"/>
      <c r="X671" s="356"/>
      <c r="Y671" s="354"/>
      <c r="Z671" s="361"/>
      <c r="AA671" s="361"/>
      <c r="AB671" s="383"/>
      <c r="AC671" s="337"/>
      <c r="AD671" s="83"/>
    </row>
    <row r="672" spans="1:16384" ht="18" customHeight="1">
      <c r="A672" s="90"/>
      <c r="B672" s="107"/>
      <c r="C672" s="108"/>
      <c r="D672" s="105"/>
      <c r="E672" s="92" t="s">
        <v>334</v>
      </c>
      <c r="F672" s="44" t="s">
        <v>243</v>
      </c>
      <c r="G672" s="69">
        <v>2</v>
      </c>
      <c r="H672" s="70">
        <v>30</v>
      </c>
      <c r="I672" s="79">
        <v>30</v>
      </c>
      <c r="J672" s="106">
        <v>40</v>
      </c>
      <c r="K672" s="87">
        <f t="shared" si="41"/>
        <v>1.2</v>
      </c>
      <c r="L672" s="87">
        <f t="shared" si="42"/>
        <v>1.2</v>
      </c>
      <c r="M672" s="46">
        <f t="shared" si="43"/>
        <v>63</v>
      </c>
      <c r="N672" s="369"/>
      <c r="O672" s="356"/>
      <c r="P672" s="354"/>
      <c r="Q672" s="356"/>
      <c r="R672" s="354"/>
      <c r="S672" s="360"/>
      <c r="T672" s="356"/>
      <c r="U672" s="360"/>
      <c r="V672" s="356"/>
      <c r="W672" s="261"/>
      <c r="X672" s="356"/>
      <c r="Y672" s="354"/>
      <c r="Z672" s="361"/>
      <c r="AA672" s="361"/>
      <c r="AB672" s="383"/>
      <c r="AC672" s="337"/>
      <c r="AD672" s="83"/>
    </row>
    <row r="673" spans="1:30" ht="18" customHeight="1">
      <c r="A673" s="90"/>
      <c r="B673" s="107"/>
      <c r="C673" s="108"/>
      <c r="D673" s="105"/>
      <c r="E673" s="92" t="s">
        <v>279</v>
      </c>
      <c r="F673" s="44" t="s">
        <v>427</v>
      </c>
      <c r="G673" s="69">
        <v>2</v>
      </c>
      <c r="H673" s="70">
        <v>30</v>
      </c>
      <c r="I673" s="79">
        <v>60</v>
      </c>
      <c r="J673" s="106">
        <v>40</v>
      </c>
      <c r="K673" s="87">
        <f t="shared" si="41"/>
        <v>1.2</v>
      </c>
      <c r="L673" s="87">
        <f t="shared" si="42"/>
        <v>1.2</v>
      </c>
      <c r="M673" s="46">
        <f t="shared" si="43"/>
        <v>90</v>
      </c>
      <c r="N673" s="369"/>
      <c r="O673" s="356"/>
      <c r="P673" s="354"/>
      <c r="Q673" s="356"/>
      <c r="R673" s="354"/>
      <c r="S673" s="360"/>
      <c r="T673" s="356"/>
      <c r="U673" s="360"/>
      <c r="V673" s="356"/>
      <c r="W673" s="261"/>
      <c r="X673" s="356"/>
      <c r="Y673" s="354"/>
      <c r="Z673" s="361"/>
      <c r="AA673" s="361"/>
      <c r="AB673" s="383"/>
      <c r="AC673" s="337"/>
      <c r="AD673" s="83"/>
    </row>
    <row r="674" spans="1:30" ht="18" customHeight="1">
      <c r="A674" s="90"/>
      <c r="B674" s="63"/>
      <c r="C674" s="108"/>
      <c r="D674" s="105"/>
      <c r="E674" s="92" t="s">
        <v>279</v>
      </c>
      <c r="F674" s="44" t="s">
        <v>428</v>
      </c>
      <c r="G674" s="69">
        <v>2</v>
      </c>
      <c r="H674" s="70">
        <v>30</v>
      </c>
      <c r="I674" s="79">
        <v>60</v>
      </c>
      <c r="J674" s="106">
        <v>40</v>
      </c>
      <c r="K674" s="87">
        <f t="shared" si="41"/>
        <v>1.2</v>
      </c>
      <c r="L674" s="87">
        <f t="shared" si="42"/>
        <v>1.2</v>
      </c>
      <c r="M674" s="46">
        <f t="shared" si="43"/>
        <v>90</v>
      </c>
      <c r="N674" s="369"/>
      <c r="O674" s="356"/>
      <c r="P674" s="354"/>
      <c r="Q674" s="356"/>
      <c r="R674" s="354"/>
      <c r="S674" s="360"/>
      <c r="T674" s="356"/>
      <c r="U674" s="360"/>
      <c r="V674" s="356"/>
      <c r="W674" s="261"/>
      <c r="X674" s="356"/>
      <c r="Y674" s="354"/>
      <c r="Z674" s="361"/>
      <c r="AA674" s="361"/>
      <c r="AB674" s="383"/>
      <c r="AC674" s="337"/>
      <c r="AD674" s="83"/>
    </row>
    <row r="675" spans="1:30" ht="18" customHeight="1">
      <c r="A675" s="90"/>
      <c r="B675" s="107"/>
      <c r="C675" s="108"/>
      <c r="D675" s="105"/>
      <c r="E675" s="92" t="s">
        <v>279</v>
      </c>
      <c r="F675" s="44" t="s">
        <v>429</v>
      </c>
      <c r="G675" s="69">
        <v>2</v>
      </c>
      <c r="H675" s="70">
        <v>30</v>
      </c>
      <c r="I675" s="79">
        <v>60</v>
      </c>
      <c r="J675" s="106">
        <v>40</v>
      </c>
      <c r="K675" s="87">
        <f t="shared" si="41"/>
        <v>1.2</v>
      </c>
      <c r="L675" s="87">
        <f t="shared" si="42"/>
        <v>1.2</v>
      </c>
      <c r="M675" s="46">
        <f t="shared" si="43"/>
        <v>90</v>
      </c>
      <c r="N675" s="369"/>
      <c r="O675" s="356"/>
      <c r="P675" s="354"/>
      <c r="Q675" s="356"/>
      <c r="R675" s="354"/>
      <c r="S675" s="360"/>
      <c r="T675" s="356"/>
      <c r="U675" s="360"/>
      <c r="V675" s="356"/>
      <c r="W675" s="261"/>
      <c r="X675" s="356"/>
      <c r="Y675" s="354"/>
      <c r="Z675" s="361"/>
      <c r="AA675" s="361"/>
      <c r="AB675" s="383"/>
      <c r="AC675" s="337"/>
      <c r="AD675" s="83"/>
    </row>
    <row r="676" spans="1:30" ht="18" customHeight="1">
      <c r="A676" s="90"/>
      <c r="B676" s="109"/>
      <c r="C676" s="110"/>
      <c r="D676" s="105"/>
      <c r="E676" s="92" t="s">
        <v>279</v>
      </c>
      <c r="F676" s="44" t="s">
        <v>434</v>
      </c>
      <c r="G676" s="69">
        <v>2</v>
      </c>
      <c r="H676" s="70">
        <v>30</v>
      </c>
      <c r="I676" s="79">
        <v>60</v>
      </c>
      <c r="J676" s="106">
        <v>40</v>
      </c>
      <c r="K676" s="87">
        <f t="shared" si="41"/>
        <v>1.2</v>
      </c>
      <c r="L676" s="87">
        <f t="shared" si="42"/>
        <v>1.2</v>
      </c>
      <c r="M676" s="46">
        <f t="shared" si="43"/>
        <v>90</v>
      </c>
      <c r="N676" s="369"/>
      <c r="O676" s="356"/>
      <c r="P676" s="354"/>
      <c r="Q676" s="356"/>
      <c r="R676" s="354"/>
      <c r="S676" s="360"/>
      <c r="T676" s="356"/>
      <c r="U676" s="360"/>
      <c r="V676" s="356"/>
      <c r="W676" s="261"/>
      <c r="X676" s="356"/>
      <c r="Y676" s="354"/>
      <c r="Z676" s="361"/>
      <c r="AA676" s="361"/>
      <c r="AB676" s="383"/>
      <c r="AC676" s="337"/>
      <c r="AD676" s="83"/>
    </row>
    <row r="677" spans="1:30" ht="18" customHeight="1">
      <c r="A677" s="90"/>
      <c r="B677" s="109"/>
      <c r="C677" s="110"/>
      <c r="D677" s="105"/>
      <c r="E677" s="92" t="s">
        <v>279</v>
      </c>
      <c r="F677" s="44" t="s">
        <v>435</v>
      </c>
      <c r="G677" s="69">
        <v>2</v>
      </c>
      <c r="H677" s="70">
        <v>30</v>
      </c>
      <c r="I677" s="79">
        <v>60</v>
      </c>
      <c r="J677" s="106">
        <v>40</v>
      </c>
      <c r="K677" s="87">
        <f t="shared" si="41"/>
        <v>1.2</v>
      </c>
      <c r="L677" s="87">
        <f t="shared" si="42"/>
        <v>1.2</v>
      </c>
      <c r="M677" s="46">
        <f t="shared" si="43"/>
        <v>90</v>
      </c>
      <c r="N677" s="369"/>
      <c r="O677" s="356"/>
      <c r="P677" s="354"/>
      <c r="Q677" s="356"/>
      <c r="R677" s="354"/>
      <c r="S677" s="360"/>
      <c r="T677" s="356"/>
      <c r="U677" s="360"/>
      <c r="V677" s="356"/>
      <c r="W677" s="261"/>
      <c r="X677" s="356"/>
      <c r="Y677" s="354"/>
      <c r="Z677" s="361"/>
      <c r="AA677" s="361"/>
      <c r="AB677" s="383"/>
      <c r="AC677" s="337"/>
      <c r="AD677" s="83"/>
    </row>
    <row r="678" spans="1:30" ht="18" hidden="1" customHeight="1">
      <c r="A678" s="90"/>
      <c r="B678" s="109"/>
      <c r="C678" s="110"/>
      <c r="D678" s="105"/>
      <c r="E678" s="92"/>
      <c r="F678" s="44"/>
      <c r="G678" s="69"/>
      <c r="H678" s="70"/>
      <c r="I678" s="79"/>
      <c r="J678" s="106"/>
      <c r="K678" s="87">
        <f t="shared" si="41"/>
        <v>0</v>
      </c>
      <c r="L678" s="87">
        <f t="shared" si="42"/>
        <v>0</v>
      </c>
      <c r="M678" s="46">
        <f t="shared" si="43"/>
        <v>0</v>
      </c>
      <c r="N678" s="369"/>
      <c r="O678" s="356"/>
      <c r="P678" s="354"/>
      <c r="Q678" s="356"/>
      <c r="R678" s="354"/>
      <c r="S678" s="360"/>
      <c r="T678" s="356"/>
      <c r="U678" s="360"/>
      <c r="V678" s="356"/>
      <c r="W678" s="261"/>
      <c r="X678" s="356"/>
      <c r="Y678" s="354"/>
      <c r="Z678" s="361"/>
      <c r="AA678" s="361"/>
      <c r="AB678" s="383"/>
      <c r="AC678" s="337"/>
      <c r="AD678" s="83"/>
    </row>
    <row r="679" spans="1:30" ht="18" hidden="1" customHeight="1">
      <c r="A679" s="65"/>
      <c r="B679" s="66"/>
      <c r="C679" s="67"/>
      <c r="D679" s="67"/>
      <c r="E679" s="68"/>
      <c r="F679" s="44"/>
      <c r="G679" s="69"/>
      <c r="H679" s="70"/>
      <c r="I679" s="71"/>
      <c r="J679" s="106"/>
      <c r="K679" s="87">
        <f t="shared" si="41"/>
        <v>0</v>
      </c>
      <c r="L679" s="87">
        <f t="shared" si="42"/>
        <v>0</v>
      </c>
      <c r="M679" s="46">
        <f t="shared" si="43"/>
        <v>0</v>
      </c>
      <c r="N679" s="415"/>
      <c r="O679" s="372"/>
      <c r="P679" s="382"/>
      <c r="Q679" s="372"/>
      <c r="R679" s="382"/>
      <c r="S679" s="373"/>
      <c r="T679" s="372"/>
      <c r="U679" s="373"/>
      <c r="V679" s="372"/>
      <c r="W679" s="262"/>
      <c r="X679" s="372"/>
      <c r="Y679" s="382"/>
      <c r="Z679" s="374"/>
      <c r="AA679" s="374"/>
      <c r="AB679" s="399"/>
      <c r="AC679" s="337"/>
      <c r="AD679" s="83"/>
    </row>
    <row r="680" spans="1:30" ht="24" customHeight="1">
      <c r="A680" s="317" t="s">
        <v>70</v>
      </c>
      <c r="B680" s="318"/>
      <c r="C680" s="318"/>
      <c r="D680" s="318"/>
      <c r="E680" s="318"/>
      <c r="F680" s="318"/>
      <c r="G680" s="339"/>
      <c r="H680" s="113">
        <f>SUM(H11:H679)</f>
        <v>9507</v>
      </c>
      <c r="I680" s="113">
        <f>SUM(I11:I679)</f>
        <v>15855</v>
      </c>
      <c r="J680" s="112"/>
      <c r="K680" s="87"/>
      <c r="L680" s="87"/>
      <c r="M680" s="114">
        <f t="shared" ref="M680:AC680" si="44">SUM(M11:M679)</f>
        <v>24507.099999999973</v>
      </c>
      <c r="N680" s="113">
        <f t="shared" si="44"/>
        <v>2377.8000000000002</v>
      </c>
      <c r="O680" s="113">
        <f t="shared" si="44"/>
        <v>0</v>
      </c>
      <c r="P680" s="113">
        <f t="shared" si="44"/>
        <v>26884.899999999998</v>
      </c>
      <c r="Q680" s="113">
        <f t="shared" si="44"/>
        <v>42.9</v>
      </c>
      <c r="R680" s="113">
        <f t="shared" si="44"/>
        <v>927</v>
      </c>
      <c r="S680" s="115">
        <f t="shared" si="44"/>
        <v>10617.2</v>
      </c>
      <c r="T680" s="113">
        <f t="shared" si="44"/>
        <v>10617.2</v>
      </c>
      <c r="U680" s="115">
        <f t="shared" si="44"/>
        <v>2688</v>
      </c>
      <c r="V680" s="113">
        <f t="shared" si="44"/>
        <v>3024</v>
      </c>
      <c r="W680" s="115">
        <f t="shared" si="44"/>
        <v>1456</v>
      </c>
      <c r="X680" s="113">
        <f t="shared" si="44"/>
        <v>1512</v>
      </c>
      <c r="Y680" s="113">
        <f t="shared" si="44"/>
        <v>13107.4</v>
      </c>
      <c r="Z680" s="113">
        <f t="shared" si="44"/>
        <v>-2981.1</v>
      </c>
      <c r="AA680" s="113">
        <f t="shared" si="44"/>
        <v>-585</v>
      </c>
      <c r="AB680" s="113">
        <f t="shared" si="44"/>
        <v>0</v>
      </c>
      <c r="AC680" s="113">
        <f t="shared" si="44"/>
        <v>11351.600000000002</v>
      </c>
      <c r="AD680" s="116"/>
    </row>
    <row r="681" spans="1:30" ht="24.75" customHeight="1">
      <c r="A681" s="49"/>
      <c r="B681" s="50" t="s">
        <v>129</v>
      </c>
      <c r="C681" s="49"/>
      <c r="D681" s="117"/>
      <c r="E681" s="49"/>
      <c r="F681" s="118"/>
      <c r="G681" s="99"/>
      <c r="H681" s="2"/>
      <c r="I681" s="2"/>
      <c r="J681" s="2"/>
      <c r="K681" s="49" t="s">
        <v>130</v>
      </c>
      <c r="L681" s="51"/>
      <c r="M681" s="51"/>
      <c r="N681" s="51"/>
      <c r="O681" s="51"/>
      <c r="P681" s="51"/>
      <c r="Q681" s="2"/>
      <c r="R681" s="2"/>
      <c r="S681" s="51" t="s">
        <v>131</v>
      </c>
      <c r="T681" s="51"/>
      <c r="U681" s="51"/>
      <c r="V681" s="51"/>
      <c r="W681" s="51"/>
      <c r="X681" s="2"/>
      <c r="Y681" s="51"/>
      <c r="Z681" s="51"/>
      <c r="AA681" s="51"/>
      <c r="AB681" s="51"/>
      <c r="AC681" s="49"/>
      <c r="AD681" s="49"/>
    </row>
    <row r="682" spans="1:30" ht="21" customHeight="1">
      <c r="A682" s="49"/>
      <c r="B682" s="49" t="s">
        <v>132</v>
      </c>
      <c r="C682" s="49"/>
      <c r="D682" s="117"/>
      <c r="E682" s="49"/>
      <c r="F682" s="118"/>
      <c r="G682" s="49"/>
      <c r="H682" s="51"/>
      <c r="I682" s="51"/>
      <c r="J682" s="51"/>
      <c r="K682" s="51" t="s">
        <v>133</v>
      </c>
      <c r="L682" s="51"/>
      <c r="M682" s="51"/>
      <c r="N682" s="51"/>
      <c r="O682" s="51"/>
      <c r="P682" s="51"/>
      <c r="Q682" s="51"/>
      <c r="R682" s="51"/>
      <c r="S682" s="49" t="s">
        <v>134</v>
      </c>
      <c r="T682" s="51"/>
      <c r="U682" s="51"/>
      <c r="V682" s="51"/>
      <c r="W682" s="51"/>
      <c r="X682" s="51"/>
      <c r="Y682" s="51"/>
      <c r="Z682" s="51"/>
      <c r="AA682" s="51"/>
      <c r="AB682" s="51"/>
      <c r="AC682" s="49"/>
      <c r="AD682" s="49"/>
    </row>
    <row r="683" spans="1:30" ht="5.25" customHeight="1">
      <c r="A683" s="49"/>
      <c r="B683" s="99"/>
      <c r="C683" s="49"/>
      <c r="D683" s="117"/>
      <c r="E683" s="49"/>
      <c r="F683" s="118"/>
      <c r="G683" s="49"/>
      <c r="H683" s="51"/>
      <c r="I683" s="51"/>
      <c r="J683" s="51"/>
      <c r="K683" s="51"/>
      <c r="L683" s="51"/>
      <c r="M683" s="51"/>
      <c r="N683" s="51"/>
      <c r="O683" s="51"/>
      <c r="P683" s="51"/>
      <c r="Q683" s="51"/>
      <c r="R683" s="51"/>
      <c r="S683" s="51"/>
      <c r="T683" s="51"/>
      <c r="U683" s="51"/>
      <c r="V683" s="51"/>
      <c r="W683" s="51"/>
      <c r="X683" s="51"/>
      <c r="Y683" s="51"/>
      <c r="Z683" s="51"/>
      <c r="AA683" s="51"/>
      <c r="AB683" s="51"/>
      <c r="AC683" s="49"/>
      <c r="AD683" s="49"/>
    </row>
    <row r="684" spans="1:30" ht="21" customHeight="1">
      <c r="A684" s="49"/>
      <c r="B684" s="55" t="s">
        <v>135</v>
      </c>
      <c r="C684" s="49"/>
      <c r="D684" s="117"/>
      <c r="E684" s="49"/>
      <c r="F684" s="118"/>
      <c r="G684" s="49"/>
      <c r="H684" s="51"/>
      <c r="I684" s="51"/>
      <c r="J684" s="51"/>
      <c r="K684" s="51"/>
      <c r="L684" s="51"/>
      <c r="M684" s="51"/>
      <c r="N684" s="51"/>
      <c r="O684" s="51"/>
      <c r="P684" s="51"/>
      <c r="Q684" s="51"/>
      <c r="R684" s="51"/>
      <c r="S684" s="51"/>
      <c r="T684" s="51"/>
      <c r="U684" s="51"/>
      <c r="V684" s="51"/>
      <c r="W684" s="51"/>
      <c r="X684" s="51"/>
      <c r="Y684" s="51"/>
      <c r="Z684" s="51"/>
      <c r="AA684" s="51"/>
      <c r="AB684" s="51"/>
      <c r="AC684" s="49"/>
      <c r="AD684" s="49"/>
    </row>
    <row r="685" spans="1:30" ht="7.5" customHeight="1">
      <c r="A685" s="49"/>
      <c r="B685" s="49"/>
      <c r="C685" s="49"/>
      <c r="D685" s="117"/>
      <c r="E685" s="49"/>
      <c r="F685" s="118"/>
      <c r="G685" s="49"/>
      <c r="H685" s="51"/>
      <c r="I685" s="51"/>
      <c r="J685" s="51"/>
      <c r="K685" s="51"/>
      <c r="L685" s="51"/>
      <c r="M685" s="51"/>
      <c r="N685" s="51"/>
      <c r="O685" s="51"/>
      <c r="P685" s="52"/>
      <c r="Q685" s="52"/>
      <c r="R685" s="52"/>
      <c r="S685" s="52"/>
      <c r="T685" s="51"/>
      <c r="U685" s="51"/>
      <c r="V685" s="51"/>
      <c r="W685" s="51"/>
      <c r="X685" s="51"/>
      <c r="Y685" s="51"/>
      <c r="Z685" s="51"/>
      <c r="AA685" s="51"/>
      <c r="AB685" s="51"/>
      <c r="AC685" s="49"/>
      <c r="AD685" s="49"/>
    </row>
    <row r="686" spans="1:30" ht="18.75" customHeight="1">
      <c r="A686" s="49"/>
      <c r="B686" s="49"/>
      <c r="C686" s="49"/>
      <c r="D686" s="117"/>
      <c r="E686" s="49"/>
      <c r="F686" s="118"/>
      <c r="G686" s="49"/>
      <c r="H686" s="51"/>
      <c r="I686" s="51"/>
      <c r="J686" s="51"/>
      <c r="K686" s="51"/>
      <c r="L686" s="51"/>
      <c r="M686" s="51"/>
      <c r="N686" s="51"/>
      <c r="O686" s="51"/>
      <c r="P686" s="52"/>
      <c r="Q686" s="52"/>
      <c r="R686" s="52"/>
      <c r="S686" s="52"/>
      <c r="T686" s="51"/>
      <c r="U686" s="51"/>
      <c r="V686" s="53"/>
      <c r="W686" s="53"/>
      <c r="X686" s="51"/>
      <c r="Y686" s="119" t="s">
        <v>72</v>
      </c>
      <c r="Z686" s="2"/>
      <c r="AA686" s="2"/>
      <c r="AB686" s="2"/>
      <c r="AC686" s="99"/>
      <c r="AD686" s="99"/>
    </row>
    <row r="687" spans="1:30" ht="15.75" customHeight="1">
      <c r="A687" s="99"/>
      <c r="B687" s="99"/>
      <c r="C687" s="197" t="s">
        <v>136</v>
      </c>
      <c r="D687" s="31"/>
      <c r="E687" s="99"/>
      <c r="F687" s="194"/>
      <c r="G687" s="50"/>
      <c r="H687" s="197" t="s">
        <v>137</v>
      </c>
      <c r="I687" s="2"/>
      <c r="J687" s="2"/>
      <c r="K687" s="53"/>
      <c r="L687" s="2"/>
      <c r="M687" s="2"/>
      <c r="N687" s="2"/>
      <c r="O687" s="53"/>
      <c r="P687" s="2"/>
      <c r="Q687" s="197" t="s">
        <v>77</v>
      </c>
      <c r="R687" s="2"/>
      <c r="S687" s="2"/>
      <c r="T687" s="53"/>
      <c r="U687" s="53"/>
      <c r="V687" s="51"/>
      <c r="W687" s="51"/>
      <c r="X687" s="51"/>
      <c r="Y687" s="120" t="s">
        <v>79</v>
      </c>
      <c r="Z687" s="2"/>
      <c r="AA687" s="2"/>
      <c r="AB687" s="2"/>
      <c r="AC687" s="99"/>
      <c r="AD687" s="99"/>
    </row>
    <row r="688" spans="1:30" ht="15.75" customHeight="1">
      <c r="A688" s="99"/>
      <c r="B688" s="99"/>
      <c r="C688" s="99"/>
      <c r="D688" s="31"/>
      <c r="E688" s="99"/>
      <c r="F688" s="194"/>
      <c r="G688" s="99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99"/>
      <c r="AD688" s="99"/>
    </row>
    <row r="689" spans="1:30" ht="15.75" customHeight="1">
      <c r="A689" s="99"/>
      <c r="B689" s="99"/>
      <c r="C689" s="99"/>
      <c r="D689" s="31"/>
      <c r="E689" s="99"/>
      <c r="F689" s="194"/>
      <c r="G689" s="99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56"/>
      <c r="W689" s="56"/>
      <c r="X689" s="56"/>
      <c r="Y689" s="2"/>
      <c r="Z689" s="2"/>
      <c r="AA689" s="2"/>
      <c r="AB689" s="2"/>
      <c r="AC689" s="99"/>
      <c r="AD689" s="99"/>
    </row>
    <row r="690" spans="1:30" ht="15.75" customHeight="1">
      <c r="A690" s="99"/>
      <c r="B690" s="99"/>
      <c r="C690" s="99"/>
      <c r="D690" s="31"/>
      <c r="E690" s="99"/>
      <c r="F690" s="194"/>
      <c r="G690" s="99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196"/>
      <c r="W690" s="196"/>
      <c r="X690" s="196"/>
      <c r="Y690" s="2"/>
      <c r="Z690" s="2"/>
      <c r="AA690" s="57"/>
      <c r="AB690" s="57"/>
      <c r="AC690" s="58"/>
      <c r="AD690" s="58"/>
    </row>
    <row r="691" spans="1:30" ht="15" customHeight="1">
      <c r="F691" s="193"/>
    </row>
    <row r="692" spans="1:30" ht="15" customHeight="1">
      <c r="F692" s="193"/>
    </row>
  </sheetData>
  <autoFilter ref="E1:E692"/>
  <mergeCells count="642">
    <mergeCell ref="B275:C276"/>
    <mergeCell ref="U530:U549"/>
    <mergeCell ref="T530:T549"/>
    <mergeCell ref="T610:T619"/>
    <mergeCell ref="T620:T629"/>
    <mergeCell ref="U371:U384"/>
    <mergeCell ref="U328:U347"/>
    <mergeCell ref="R492:R505"/>
    <mergeCell ref="R466:R491"/>
    <mergeCell ref="R444:R465"/>
    <mergeCell ref="U271:U290"/>
    <mergeCell ref="R310:R327"/>
    <mergeCell ref="R328:R347"/>
    <mergeCell ref="P571:P579"/>
    <mergeCell ref="T571:T579"/>
    <mergeCell ref="U571:U579"/>
    <mergeCell ref="N590:N599"/>
    <mergeCell ref="O590:O599"/>
    <mergeCell ref="P590:P599"/>
    <mergeCell ref="Q590:Q599"/>
    <mergeCell ref="R590:R599"/>
    <mergeCell ref="S590:S599"/>
    <mergeCell ref="P506:P529"/>
    <mergeCell ref="Q506:Q529"/>
    <mergeCell ref="Q530:Q549"/>
    <mergeCell ref="Q610:Q619"/>
    <mergeCell ref="O466:O491"/>
    <mergeCell ref="O212:O230"/>
    <mergeCell ref="N492:N505"/>
    <mergeCell ref="N131:N150"/>
    <mergeCell ref="S407:S437"/>
    <mergeCell ref="N550:N570"/>
    <mergeCell ref="P550:P570"/>
    <mergeCell ref="N580:N589"/>
    <mergeCell ref="Q492:Q505"/>
    <mergeCell ref="N571:N579"/>
    <mergeCell ref="O571:O579"/>
    <mergeCell ref="O171:O190"/>
    <mergeCell ref="P171:P190"/>
    <mergeCell ref="Q571:Q579"/>
    <mergeCell ref="S385:S406"/>
    <mergeCell ref="P310:P327"/>
    <mergeCell ref="Q212:Q230"/>
    <mergeCell ref="Q151:Q170"/>
    <mergeCell ref="R407:R437"/>
    <mergeCell ref="R385:R406"/>
    <mergeCell ref="P466:P491"/>
    <mergeCell ref="Q466:Q491"/>
    <mergeCell ref="P291:P309"/>
    <mergeCell ref="A680:G680"/>
    <mergeCell ref="D7:D9"/>
    <mergeCell ref="O31:O50"/>
    <mergeCell ref="O11:O30"/>
    <mergeCell ref="N620:N629"/>
    <mergeCell ref="N610:N619"/>
    <mergeCell ref="P530:P549"/>
    <mergeCell ref="P610:P619"/>
    <mergeCell ref="O620:O629"/>
    <mergeCell ref="O530:O549"/>
    <mergeCell ref="O610:O619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7"/>
    <mergeCell ref="P271:P290"/>
    <mergeCell ref="P328:P347"/>
    <mergeCell ref="N31:N50"/>
    <mergeCell ref="N11:N30"/>
    <mergeCell ref="N530:N549"/>
    <mergeCell ref="N506:N529"/>
    <mergeCell ref="O506:O529"/>
    <mergeCell ref="X91:X111"/>
    <mergeCell ref="X212:X230"/>
    <mergeCell ref="X371:X384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R640:R649"/>
    <mergeCell ref="R620:R629"/>
    <mergeCell ref="P620:P629"/>
    <mergeCell ref="Q670:Q679"/>
    <mergeCell ref="N630:N639"/>
    <mergeCell ref="N670:N679"/>
    <mergeCell ref="P640:P649"/>
    <mergeCell ref="Q640:Q649"/>
    <mergeCell ref="O640:O649"/>
    <mergeCell ref="P630:P639"/>
    <mergeCell ref="Q630:Q639"/>
    <mergeCell ref="O630:O639"/>
    <mergeCell ref="P670:P679"/>
    <mergeCell ref="O670:O679"/>
    <mergeCell ref="N640:N649"/>
    <mergeCell ref="R670:R679"/>
    <mergeCell ref="N660:N669"/>
    <mergeCell ref="O660:O669"/>
    <mergeCell ref="Q620:Q629"/>
    <mergeCell ref="N650:N659"/>
    <mergeCell ref="O650:O659"/>
    <mergeCell ref="P650:P659"/>
    <mergeCell ref="Q650:Q659"/>
    <mergeCell ref="R650:R659"/>
    <mergeCell ref="O71:O90"/>
    <mergeCell ref="U407:U437"/>
    <mergeCell ref="R630:R639"/>
    <mergeCell ref="O580:O589"/>
    <mergeCell ref="P580:P589"/>
    <mergeCell ref="Q580:Q589"/>
    <mergeCell ref="S310:S327"/>
    <mergeCell ref="O251:O270"/>
    <mergeCell ref="O231:O250"/>
    <mergeCell ref="P251:P270"/>
    <mergeCell ref="P231:P250"/>
    <mergeCell ref="O492:O505"/>
    <mergeCell ref="P492:P505"/>
    <mergeCell ref="O407:O437"/>
    <mergeCell ref="O444:O465"/>
    <mergeCell ref="O385:O406"/>
    <mergeCell ref="O371:O384"/>
    <mergeCell ref="O348:O370"/>
    <mergeCell ref="T291:T309"/>
    <mergeCell ref="S112:S130"/>
    <mergeCell ref="O151:O170"/>
    <mergeCell ref="P91:P111"/>
    <mergeCell ref="S328:S347"/>
    <mergeCell ref="S291:S309"/>
    <mergeCell ref="R530:R549"/>
    <mergeCell ref="R610:R619"/>
    <mergeCell ref="U620:U629"/>
    <mergeCell ref="S620:S629"/>
    <mergeCell ref="S506:S529"/>
    <mergeCell ref="S610:S619"/>
    <mergeCell ref="S530:S549"/>
    <mergeCell ref="R571:R579"/>
    <mergeCell ref="S571:S579"/>
    <mergeCell ref="R580:R589"/>
    <mergeCell ref="S580:S589"/>
    <mergeCell ref="T580:T589"/>
    <mergeCell ref="U580:U589"/>
    <mergeCell ref="T590:T599"/>
    <mergeCell ref="U590:U599"/>
    <mergeCell ref="U610:U619"/>
    <mergeCell ref="U506:U52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1:N250"/>
    <mergeCell ref="N251:N270"/>
    <mergeCell ref="N271:N290"/>
    <mergeCell ref="N291:N309"/>
    <mergeCell ref="N310:N327"/>
    <mergeCell ref="N328:N347"/>
    <mergeCell ref="N466:N491"/>
    <mergeCell ref="N407:N437"/>
    <mergeCell ref="N444:N465"/>
    <mergeCell ref="N385:N406"/>
    <mergeCell ref="N212:N230"/>
    <mergeCell ref="N151:N170"/>
    <mergeCell ref="N371:N384"/>
    <mergeCell ref="N348:N370"/>
    <mergeCell ref="N91:N111"/>
    <mergeCell ref="N171:N190"/>
    <mergeCell ref="N71:N90"/>
    <mergeCell ref="N112:N130"/>
    <mergeCell ref="N191:N211"/>
    <mergeCell ref="Q112:Q130"/>
    <mergeCell ref="Q131:Q150"/>
    <mergeCell ref="Q444:Q465"/>
    <mergeCell ref="Q371:Q384"/>
    <mergeCell ref="Q407:Q437"/>
    <mergeCell ref="Q385:Q406"/>
    <mergeCell ref="Q310:Q327"/>
    <mergeCell ref="Q71:Q90"/>
    <mergeCell ref="Q91:Q111"/>
    <mergeCell ref="Q328:Q347"/>
    <mergeCell ref="Q348:Q370"/>
    <mergeCell ref="Q271:Q290"/>
    <mergeCell ref="Q231:Q250"/>
    <mergeCell ref="Q251:Q270"/>
    <mergeCell ref="Q171:Q190"/>
    <mergeCell ref="X11:X30"/>
    <mergeCell ref="T91:T111"/>
    <mergeCell ref="X31:X50"/>
    <mergeCell ref="Q11:Q30"/>
    <mergeCell ref="R371:R384"/>
    <mergeCell ref="S371:S384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1:V384"/>
    <mergeCell ref="U348:U370"/>
    <mergeCell ref="X71:X90"/>
    <mergeCell ref="W31:W50"/>
    <mergeCell ref="U31:U50"/>
    <mergeCell ref="W506:W529"/>
    <mergeCell ref="U492:U505"/>
    <mergeCell ref="U466:U491"/>
    <mergeCell ref="R506:R529"/>
    <mergeCell ref="T506:T529"/>
    <mergeCell ref="S492:S505"/>
    <mergeCell ref="S444:S465"/>
    <mergeCell ref="R348:R370"/>
    <mergeCell ref="T444:T465"/>
    <mergeCell ref="T492:T505"/>
    <mergeCell ref="S466:S491"/>
    <mergeCell ref="T466:T491"/>
    <mergeCell ref="T385:T406"/>
    <mergeCell ref="U385:U406"/>
    <mergeCell ref="U444:U465"/>
    <mergeCell ref="V91:V111"/>
    <mergeCell ref="W348:W370"/>
    <mergeCell ref="R91:R111"/>
    <mergeCell ref="S91:S111"/>
    <mergeCell ref="V112:V130"/>
    <mergeCell ref="U131:U150"/>
    <mergeCell ref="T251:T270"/>
    <mergeCell ref="V328:V347"/>
    <mergeCell ref="V310:V327"/>
    <mergeCell ref="V271:V290"/>
    <mergeCell ref="W291:W309"/>
    <mergeCell ref="W310:W327"/>
    <mergeCell ref="W328:W347"/>
    <mergeCell ref="T212:T230"/>
    <mergeCell ref="R151:R170"/>
    <mergeCell ref="S348:S370"/>
    <mergeCell ref="T348:T370"/>
    <mergeCell ref="U310:U327"/>
    <mergeCell ref="T310:T327"/>
    <mergeCell ref="U291:U309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P444:P465"/>
    <mergeCell ref="P385:P406"/>
    <mergeCell ref="P371:P384"/>
    <mergeCell ref="P407:P437"/>
    <mergeCell ref="P348:P370"/>
    <mergeCell ref="T407:T437"/>
    <mergeCell ref="W131:W150"/>
    <mergeCell ref="W151:W170"/>
    <mergeCell ref="V151:V170"/>
    <mergeCell ref="V131:V150"/>
    <mergeCell ref="W385:W406"/>
    <mergeCell ref="W407:W437"/>
    <mergeCell ref="R171:R190"/>
    <mergeCell ref="T271:T290"/>
    <mergeCell ref="T328:T347"/>
    <mergeCell ref="W271:W290"/>
    <mergeCell ref="W371:W384"/>
    <mergeCell ref="T371:T384"/>
    <mergeCell ref="AA506:AA529"/>
    <mergeCell ref="Z630:Z639"/>
    <mergeCell ref="Y620:Y629"/>
    <mergeCell ref="Y610:Y619"/>
    <mergeCell ref="AB610:AB619"/>
    <mergeCell ref="Y550:Y570"/>
    <mergeCell ref="Z550:Z570"/>
    <mergeCell ref="AA550:AA570"/>
    <mergeCell ref="AB550:AB570"/>
    <mergeCell ref="AA610:AA619"/>
    <mergeCell ref="AA571:AA579"/>
    <mergeCell ref="AB571:AB579"/>
    <mergeCell ref="AB600:AB609"/>
    <mergeCell ref="AA580:AA589"/>
    <mergeCell ref="Z571:Z579"/>
    <mergeCell ref="Y580:Y589"/>
    <mergeCell ref="Z580:Z589"/>
    <mergeCell ref="AB530:AB549"/>
    <mergeCell ref="AA530:AA549"/>
    <mergeCell ref="X670:X679"/>
    <mergeCell ref="AA620:AA629"/>
    <mergeCell ref="AB640:AB649"/>
    <mergeCell ref="AB670:AB679"/>
    <mergeCell ref="AA670:AA679"/>
    <mergeCell ref="AA640:AA649"/>
    <mergeCell ref="AB620:AB629"/>
    <mergeCell ref="X660:X669"/>
    <mergeCell ref="Y660:Y669"/>
    <mergeCell ref="Z660:Z669"/>
    <mergeCell ref="AA660:AA669"/>
    <mergeCell ref="AB660:AB669"/>
    <mergeCell ref="X650:X659"/>
    <mergeCell ref="Y650:Y659"/>
    <mergeCell ref="Z650:Z659"/>
    <mergeCell ref="AA650:AA659"/>
    <mergeCell ref="AB650:AB659"/>
    <mergeCell ref="X620:X629"/>
    <mergeCell ref="Z620:Z629"/>
    <mergeCell ref="AA466:AA491"/>
    <mergeCell ref="V620:V629"/>
    <mergeCell ref="X407:X437"/>
    <mergeCell ref="X506:X529"/>
    <mergeCell ref="X550:X570"/>
    <mergeCell ref="V251:V270"/>
    <mergeCell ref="V610:V619"/>
    <mergeCell ref="V506:V529"/>
    <mergeCell ref="V444:V465"/>
    <mergeCell ref="V385:V406"/>
    <mergeCell ref="V407:V437"/>
    <mergeCell ref="X385:X406"/>
    <mergeCell ref="V348:V370"/>
    <mergeCell ref="W444:W465"/>
    <mergeCell ref="X492:X505"/>
    <mergeCell ref="W610:W619"/>
    <mergeCell ref="X271:X290"/>
    <mergeCell ref="X251:X270"/>
    <mergeCell ref="X348:X370"/>
    <mergeCell ref="X291:X309"/>
    <mergeCell ref="X310:X327"/>
    <mergeCell ref="X328:X347"/>
    <mergeCell ref="X610:X619"/>
    <mergeCell ref="V466:V491"/>
    <mergeCell ref="AD328:AD347"/>
    <mergeCell ref="AB328:AB347"/>
    <mergeCell ref="AC348:AC370"/>
    <mergeCell ref="AC371:AC384"/>
    <mergeCell ref="Z371:Z384"/>
    <mergeCell ref="AA328:AA347"/>
    <mergeCell ref="Z348:Z370"/>
    <mergeCell ref="Z328:Z347"/>
    <mergeCell ref="Z310:Z327"/>
    <mergeCell ref="AA310:AA327"/>
    <mergeCell ref="AA371:AA384"/>
    <mergeCell ref="AC620:AC629"/>
    <mergeCell ref="AC610:AC619"/>
    <mergeCell ref="AC630:AC639"/>
    <mergeCell ref="AC212:AC230"/>
    <mergeCell ref="AC231:AC250"/>
    <mergeCell ref="AB231:AB250"/>
    <mergeCell ref="AB251:AB270"/>
    <mergeCell ref="AB385:AB406"/>
    <mergeCell ref="AC251:AC270"/>
    <mergeCell ref="AC291:AC309"/>
    <mergeCell ref="AC444:AC465"/>
    <mergeCell ref="AC385:AC406"/>
    <mergeCell ref="AC407:AC437"/>
    <mergeCell ref="AB407:AB437"/>
    <mergeCell ref="AB444:AB465"/>
    <mergeCell ref="AB590:AB599"/>
    <mergeCell ref="AB291:AB309"/>
    <mergeCell ref="AC310:AC327"/>
    <mergeCell ref="AB271:AB290"/>
    <mergeCell ref="AC271:AC290"/>
    <mergeCell ref="AB371:AB384"/>
    <mergeCell ref="AC328:AC347"/>
    <mergeCell ref="AB506:AB529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670:Z679"/>
    <mergeCell ref="Z640:Z649"/>
    <mergeCell ref="AA630:AA639"/>
    <mergeCell ref="AB630:AB639"/>
    <mergeCell ref="AC640:AC649"/>
    <mergeCell ref="AC660:AC669"/>
    <mergeCell ref="AC650:AC659"/>
    <mergeCell ref="Y131:Y150"/>
    <mergeCell ref="Y112:Y130"/>
    <mergeCell ref="AB151:AB170"/>
    <mergeCell ref="AB212:AB230"/>
    <mergeCell ref="Z151:Z170"/>
    <mergeCell ref="AC151:AC170"/>
    <mergeCell ref="AC131:AC150"/>
    <mergeCell ref="AC670:AC679"/>
    <mergeCell ref="Y630:Y639"/>
    <mergeCell ref="Y640:Y649"/>
    <mergeCell ref="Y670:Y679"/>
    <mergeCell ref="Y191:Y211"/>
    <mergeCell ref="AC600:AC609"/>
    <mergeCell ref="AB580:AB589"/>
    <mergeCell ref="AC580:AC589"/>
    <mergeCell ref="AA271:AA290"/>
    <mergeCell ref="AA291:AA309"/>
    <mergeCell ref="V670:V679"/>
    <mergeCell ref="V640:V649"/>
    <mergeCell ref="V630:V639"/>
    <mergeCell ref="S670:S679"/>
    <mergeCell ref="S630:S639"/>
    <mergeCell ref="T640:T649"/>
    <mergeCell ref="U640:U649"/>
    <mergeCell ref="T670:T679"/>
    <mergeCell ref="U670:U679"/>
    <mergeCell ref="T630:T639"/>
    <mergeCell ref="U630:U639"/>
    <mergeCell ref="T660:T669"/>
    <mergeCell ref="V660:V669"/>
    <mergeCell ref="V650:V659"/>
    <mergeCell ref="S660:S669"/>
    <mergeCell ref="U660:U669"/>
    <mergeCell ref="S640:S649"/>
    <mergeCell ref="S650:S659"/>
    <mergeCell ref="U650:U659"/>
    <mergeCell ref="T650:T659"/>
    <mergeCell ref="B229:C229"/>
    <mergeCell ref="AC550:AC570"/>
    <mergeCell ref="O550:O570"/>
    <mergeCell ref="Q550:Q570"/>
    <mergeCell ref="R550:R570"/>
    <mergeCell ref="S550:S570"/>
    <mergeCell ref="T550:T570"/>
    <mergeCell ref="U550:U570"/>
    <mergeCell ref="V550:V570"/>
    <mergeCell ref="W550:W570"/>
    <mergeCell ref="Y231:Y250"/>
    <mergeCell ref="Y251:Y270"/>
    <mergeCell ref="AB310:AB327"/>
    <mergeCell ref="AB348:AB370"/>
    <mergeCell ref="Z466:Z491"/>
    <mergeCell ref="Y466:Y491"/>
    <mergeCell ref="Z385:Z406"/>
    <mergeCell ref="Z407:Z437"/>
    <mergeCell ref="Z444:Z465"/>
    <mergeCell ref="AA385:AA406"/>
    <mergeCell ref="AA444:AA465"/>
    <mergeCell ref="AA407:AA437"/>
    <mergeCell ref="Y407:Y437"/>
    <mergeCell ref="Z251:Z270"/>
    <mergeCell ref="N600:N609"/>
    <mergeCell ref="O600:O609"/>
    <mergeCell ref="P600:P609"/>
    <mergeCell ref="Q600:Q609"/>
    <mergeCell ref="R600:R609"/>
    <mergeCell ref="S600:S609"/>
    <mergeCell ref="T600:T609"/>
    <mergeCell ref="U600:U609"/>
    <mergeCell ref="V600:V609"/>
    <mergeCell ref="S171:S190"/>
    <mergeCell ref="W600:W609"/>
    <mergeCell ref="X600:X609"/>
    <mergeCell ref="Y600:Y609"/>
    <mergeCell ref="Z600:Z609"/>
    <mergeCell ref="AA600:AA609"/>
    <mergeCell ref="AC590:AC599"/>
    <mergeCell ref="V590:V599"/>
    <mergeCell ref="W590:W599"/>
    <mergeCell ref="X590:X599"/>
    <mergeCell ref="Y590:Y599"/>
    <mergeCell ref="Y385:Y406"/>
    <mergeCell ref="Z231:Z250"/>
    <mergeCell ref="AC466:AC491"/>
    <mergeCell ref="AC492:AC505"/>
    <mergeCell ref="AC506:AC529"/>
    <mergeCell ref="AA348:AA370"/>
    <mergeCell ref="AC530:AC549"/>
    <mergeCell ref="X444:X465"/>
    <mergeCell ref="W466:W491"/>
    <mergeCell ref="W492:W505"/>
    <mergeCell ref="W530:W549"/>
    <mergeCell ref="AA492:AA505"/>
    <mergeCell ref="Z492:Z505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90:AA599"/>
    <mergeCell ref="AB466:AB491"/>
    <mergeCell ref="AB492:AB505"/>
    <mergeCell ref="V571:V579"/>
    <mergeCell ref="W571:W579"/>
    <mergeCell ref="T171:T190"/>
    <mergeCell ref="Z191:Z211"/>
    <mergeCell ref="AC191:AC211"/>
    <mergeCell ref="U171:U190"/>
    <mergeCell ref="X571:X579"/>
    <mergeCell ref="Y571:Y579"/>
    <mergeCell ref="V171:V190"/>
    <mergeCell ref="W171:W190"/>
    <mergeCell ref="X171:X190"/>
    <mergeCell ref="AC571:AC579"/>
    <mergeCell ref="AA251:AA270"/>
    <mergeCell ref="AA231:AA250"/>
    <mergeCell ref="Y444:Y465"/>
    <mergeCell ref="Y371:Y384"/>
    <mergeCell ref="Y310:Y327"/>
    <mergeCell ref="Y348:Y370"/>
    <mergeCell ref="Y328:Y347"/>
    <mergeCell ref="Y291:Y309"/>
    <mergeCell ref="AC171:AC190"/>
    <mergeCell ref="Z271:Z290"/>
    <mergeCell ref="Z291:Z309"/>
    <mergeCell ref="P660:P669"/>
    <mergeCell ref="Q660:Q669"/>
    <mergeCell ref="R660:R669"/>
    <mergeCell ref="V580:V589"/>
    <mergeCell ref="W580:W589"/>
    <mergeCell ref="X580:X589"/>
    <mergeCell ref="Z590:Z599"/>
    <mergeCell ref="W630:W639"/>
    <mergeCell ref="W640:W649"/>
    <mergeCell ref="X630:X639"/>
    <mergeCell ref="Y492:Y505"/>
    <mergeCell ref="V492:V505"/>
    <mergeCell ref="V530:V549"/>
    <mergeCell ref="Y530:Y549"/>
    <mergeCell ref="Z530:Z549"/>
    <mergeCell ref="Y506:Y529"/>
    <mergeCell ref="Z506:Z529"/>
    <mergeCell ref="X466:X491"/>
    <mergeCell ref="Z610:Z619"/>
    <mergeCell ref="X640:X649"/>
    <mergeCell ref="W620:W629"/>
    <mergeCell ref="X530:X549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8" t="s">
        <v>480</v>
      </c>
      <c r="B1">
        <v>60</v>
      </c>
    </row>
    <row r="2" spans="1:2">
      <c r="A2" s="248" t="s">
        <v>172</v>
      </c>
      <c r="B2">
        <v>70</v>
      </c>
    </row>
    <row r="3" spans="1:2">
      <c r="A3" s="248" t="s">
        <v>447</v>
      </c>
      <c r="B3">
        <v>62</v>
      </c>
    </row>
    <row r="4" spans="1:2">
      <c r="A4" s="248" t="s">
        <v>478</v>
      </c>
      <c r="B4">
        <v>65</v>
      </c>
    </row>
    <row r="5" spans="1:2">
      <c r="A5" s="248" t="s">
        <v>406</v>
      </c>
      <c r="B5">
        <v>54</v>
      </c>
    </row>
    <row r="6" spans="1:2">
      <c r="A6" s="248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nvdon</cp:lastModifiedBy>
  <cp:lastPrinted>2018-10-29T04:22:39Z</cp:lastPrinted>
  <dcterms:created xsi:type="dcterms:W3CDTF">2018-07-19T01:22:54Z</dcterms:created>
  <dcterms:modified xsi:type="dcterms:W3CDTF">2019-03-09T02:57:32Z</dcterms:modified>
</cp:coreProperties>
</file>